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ldi\Dropbox\Büro CURAVIVA Luzern\Z-CH KORE 2021\2021 Formulare in Excel\"/>
    </mc:Choice>
  </mc:AlternateContent>
  <xr:revisionPtr revIDLastSave="0" documentId="13_ncr:1_{2FA5F312-211D-4F35-8A85-EDB614AF35D3}" xr6:coauthVersionLast="47" xr6:coauthVersionMax="47" xr10:uidLastSave="{00000000-0000-0000-0000-000000000000}"/>
  <workbookProtection workbookAlgorithmName="SHA-512" workbookHashValue="apKyK5QvNhz//GGz/omPJvDvIS5boTOjW9fgTxv7OWhwdx8CbFPXWYqB9iDtyHllLbxg5N7d9hZBgLQNMqqpEg==" workbookSaltValue="vornRuf8Y6OJFWFDnQO23Q==" workbookSpinCount="100000" lockStructure="1"/>
  <bookViews>
    <workbookView xWindow="465" yWindow="60" windowWidth="25680" windowHeight="15405" xr2:uid="{0FCA36E1-0DB1-4C99-AEF0-90B423632693}"/>
  </bookViews>
  <sheets>
    <sheet name="Berechnung Tageseinsatz" sheetId="1" r:id="rId1"/>
    <sheet name="Lernende Beispiel" sheetId="2" r:id="rId2"/>
  </sheets>
  <definedNames>
    <definedName name="_xlnm.Print_Area" localSheetId="0">'Berechnung Tageseinsatz'!$A$1:$P$17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F6" i="1"/>
  <c r="I18" i="2"/>
  <c r="H18" i="2"/>
  <c r="G18" i="2"/>
  <c r="F18" i="2"/>
  <c r="E18" i="2"/>
  <c r="D18" i="2"/>
  <c r="J17" i="2"/>
  <c r="I17" i="2"/>
  <c r="H17" i="2"/>
  <c r="G17" i="2"/>
  <c r="F17" i="2"/>
  <c r="E17" i="2"/>
  <c r="D17" i="2"/>
  <c r="K6" i="1" l="1"/>
  <c r="K13" i="1" s="1"/>
  <c r="O13" i="1" s="1"/>
  <c r="E19" i="2"/>
  <c r="G19" i="2"/>
  <c r="I19" i="2"/>
  <c r="D19" i="2"/>
  <c r="H19" i="2"/>
  <c r="F19" i="2"/>
  <c r="J19" i="2"/>
  <c r="K11" i="1" l="1"/>
  <c r="O11" i="1" s="1"/>
  <c r="K12" i="1"/>
  <c r="O12" i="1" s="1"/>
  <c r="K10" i="1"/>
  <c r="D14" i="1"/>
  <c r="E14" i="1"/>
  <c r="F14" i="1"/>
  <c r="G14" i="1"/>
  <c r="H14" i="1"/>
  <c r="I14" i="1"/>
  <c r="C14" i="1"/>
  <c r="J11" i="1"/>
  <c r="J12" i="1"/>
  <c r="J10" i="1"/>
  <c r="O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Noldi Hess</author>
  </authors>
  <commentList>
    <comment ref="C6" authorId="0" shapeId="0" xr:uid="{7A90F7C3-B514-48EC-9B47-559C633570B2}">
      <text>
        <r>
          <rPr>
            <b/>
            <sz val="9"/>
            <color indexed="81"/>
            <rFont val="Segoe UI"/>
            <family val="2"/>
          </rPr>
          <t>Noldi Hess:</t>
        </r>
        <r>
          <rPr>
            <sz val="9"/>
            <color indexed="81"/>
            <rFont val="Segoe UI"/>
            <family val="2"/>
          </rPr>
          <t xml:space="preserve">
Bitte die Anzahl durchschnittlicher Lehrverhältnisse mit Lernendenlohn eintragen (inkl. Praktikanten)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Noldi Hess</author>
  </authors>
  <commentList>
    <comment ref="F6" authorId="0" shapeId="0" xr:uid="{651772D6-B319-4293-84A4-05CBBD54D589}">
      <text>
        <r>
          <rPr>
            <b/>
            <sz val="9"/>
            <color indexed="81"/>
            <rFont val="Segoe UI"/>
            <family val="2"/>
          </rPr>
          <t>Noldi Hess:</t>
        </r>
        <r>
          <rPr>
            <sz val="9"/>
            <color indexed="81"/>
            <rFont val="Segoe UI"/>
            <family val="2"/>
          </rPr>
          <t xml:space="preserve">
85% (Lohnprogramm)
</t>
        </r>
      </text>
    </comment>
    <comment ref="F8" authorId="0" shapeId="0" xr:uid="{792AA1FA-B984-48EA-8195-08E28903358D}">
      <text>
        <r>
          <rPr>
            <b/>
            <sz val="9"/>
            <color indexed="81"/>
            <rFont val="Segoe UI"/>
            <family val="2"/>
          </rPr>
          <t>Noldi Hess:</t>
        </r>
        <r>
          <rPr>
            <sz val="9"/>
            <color indexed="81"/>
            <rFont val="Segoe UI"/>
            <family val="2"/>
          </rPr>
          <t xml:space="preserve">
5% (Lohnprogramm)</t>
        </r>
      </text>
    </comment>
    <comment ref="E11" authorId="0" shapeId="0" xr:uid="{2EB38FBB-F8C3-47C7-8661-36B8B883E6E1}">
      <text>
        <r>
          <rPr>
            <b/>
            <sz val="9"/>
            <color indexed="81"/>
            <rFont val="Segoe UI"/>
            <family val="2"/>
          </rPr>
          <t>Noldi Hess:</t>
        </r>
        <r>
          <rPr>
            <sz val="9"/>
            <color indexed="81"/>
            <rFont val="Segoe UI"/>
            <family val="2"/>
          </rPr>
          <t xml:space="preserve">
65% Haushalt, davon 40% Wäschrei, 35% Verpflegung, Gästebetreuung. (Lohnprogramm)</t>
        </r>
      </text>
    </comment>
    <comment ref="F11" authorId="0" shapeId="0" xr:uid="{05DF357C-7673-49F9-A740-4A28035B8D78}">
      <text>
        <r>
          <rPr>
            <b/>
            <sz val="9"/>
            <color indexed="81"/>
            <rFont val="Segoe UI"/>
            <family val="2"/>
          </rPr>
          <t>Noldi Hess:</t>
        </r>
        <r>
          <rPr>
            <sz val="9"/>
            <color indexed="81"/>
            <rFont val="Segoe UI"/>
            <family val="2"/>
          </rPr>
          <t xml:space="preserve">
10% (Lohnprogramm)
</t>
        </r>
      </text>
    </comment>
    <comment ref="E12" authorId="0" shapeId="0" xr:uid="{5594FB73-D21A-44CF-AC74-7B188E7CBF2F}">
      <text>
        <r>
          <rPr>
            <b/>
            <sz val="9"/>
            <color indexed="81"/>
            <rFont val="Segoe UI"/>
            <family val="2"/>
          </rPr>
          <t>Noldi Hess:</t>
        </r>
        <r>
          <rPr>
            <sz val="9"/>
            <color indexed="81"/>
            <rFont val="Segoe UI"/>
            <family val="2"/>
          </rPr>
          <t xml:space="preserve">
65% Haushalt, davon 40% Wäschrei, 35% Verpflegung, Gästebetreuung</t>
        </r>
      </text>
    </comment>
    <comment ref="E13" authorId="0" shapeId="0" xr:uid="{CD74DADD-2C53-4C56-B4AA-0FFF3C8A93B4}">
      <text>
        <r>
          <rPr>
            <b/>
            <sz val="9"/>
            <color indexed="81"/>
            <rFont val="Segoe UI"/>
            <family val="2"/>
          </rPr>
          <t>Noldi Hess:</t>
        </r>
        <r>
          <rPr>
            <sz val="9"/>
            <color indexed="81"/>
            <rFont val="Segoe UI"/>
            <family val="2"/>
          </rPr>
          <t xml:space="preserve">
65% Haushalt, davon 40% Wäschrei, 35% Verpflegung, Gästebetreuung</t>
        </r>
      </text>
    </comment>
  </commentList>
</comments>
</file>

<file path=xl/sharedStrings.xml><?xml version="1.0" encoding="utf-8"?>
<sst xmlns="http://schemas.openxmlformats.org/spreadsheetml/2006/main" count="76" uniqueCount="62">
  <si>
    <t>Fachpersonal</t>
  </si>
  <si>
    <t>Assistenzpersonal</t>
  </si>
  <si>
    <t>Lernende, Praktikanten</t>
  </si>
  <si>
    <t>Stunden</t>
  </si>
  <si>
    <t>Ø Tag</t>
  </si>
  <si>
    <t>Total</t>
  </si>
  <si>
    <t>Anzahl Lernende</t>
  </si>
  <si>
    <t>Planvorgaben für den Einsatz von Lernenden</t>
  </si>
  <si>
    <t>* bei 6 Wochen Ferien</t>
  </si>
  <si>
    <t>Konto</t>
  </si>
  <si>
    <t>KoSt</t>
  </si>
  <si>
    <t>Kostenstelle</t>
  </si>
  <si>
    <t xml:space="preserve">Fachfrau, -mann </t>
  </si>
  <si>
    <t>Fachfrau, -mann</t>
  </si>
  <si>
    <t xml:space="preserve">Attest </t>
  </si>
  <si>
    <t>Juveso</t>
  </si>
  <si>
    <t>HF</t>
  </si>
  <si>
    <t>Hauswirtschaft</t>
  </si>
  <si>
    <t>Betriebsunterhalt</t>
  </si>
  <si>
    <t>Gesundheit</t>
  </si>
  <si>
    <t>Gesundheit verk.</t>
  </si>
  <si>
    <t>Prakitikum</t>
  </si>
  <si>
    <t>*Solltage</t>
  </si>
  <si>
    <t>Verwaltung</t>
  </si>
  <si>
    <t>Beschäftigung</t>
  </si>
  <si>
    <t>Salon</t>
  </si>
  <si>
    <t>Cafeteria</t>
  </si>
  <si>
    <t>Tagdienst</t>
  </si>
  <si>
    <t>Nachtdienst</t>
  </si>
  <si>
    <t>Total Betrieb</t>
  </si>
  <si>
    <t>im Schnitt</t>
  </si>
  <si>
    <t>Schule, Kurse, ÜK</t>
  </si>
  <si>
    <t>Kontrolle</t>
  </si>
  <si>
    <t>Anzahl Lernende multipliziert mit den möglichen Einsatztagen pro Jahr, multipliziert mit den Stunden pro Tag, dividiert durch 365 Tage ergbit Leistung pro Tag</t>
  </si>
  <si>
    <t>Fachfrau. -mann</t>
  </si>
  <si>
    <t>Formular 3h - Hilfsblatt für die Berechnung der Angaben für das Formular 3 (LU-Time)</t>
  </si>
  <si>
    <t>Total / Ergebnis</t>
  </si>
  <si>
    <t>Einschränkung: Es dürfen nur Dienstzeiten von Mitarbeitenden der Besoldungskonten 3110, 3120, 3130 erfasst werden</t>
  </si>
  <si>
    <t>Bitte Lernende nicht aus dem Tagesplan erfassen, sondern nur als Anzahl Lernverhàltnisse</t>
  </si>
  <si>
    <t>Jahr</t>
  </si>
  <si>
    <t>prag. Alternativermittlung</t>
  </si>
  <si>
    <t>siehe auch</t>
  </si>
  <si>
    <t>Technischer Dienst</t>
  </si>
  <si>
    <t>Tiergehege</t>
  </si>
  <si>
    <t xml:space="preserve">Wäscherei </t>
  </si>
  <si>
    <t>Verpflegung</t>
  </si>
  <si>
    <t>1)</t>
  </si>
  <si>
    <t>Bitte nur Fachpersonal und Assistenzpersonal aus Tagesplänen (über 24 Stunden im direkten Einsatz) erfassen</t>
  </si>
  <si>
    <t>2)</t>
  </si>
  <si>
    <t>Bitte nur aus Tagen mit rot eingekreistem Lernenden Einsatz erheben!</t>
  </si>
  <si>
    <t>Stunden aus direkten Diensten rundum die Uhr des Pflege- Betreuungsteams</t>
  </si>
  <si>
    <t>(Formular 3)</t>
  </si>
  <si>
    <t>übertragen in</t>
  </si>
  <si>
    <t>*ungewichet</t>
  </si>
  <si>
    <t>*Die Gewichtung der Lernenden erfolgt im BAB mit eingebauter Formel</t>
  </si>
  <si>
    <t>LUTIME</t>
  </si>
  <si>
    <t xml:space="preserve">Exklusive aller indirekten Zeiten. (Ferien, Feiertage, Absenzen sowie Interne/Externe Weiterbildungen, Bürodienste, Teamsitzungen, Pikettzeiten, unbezahlte Pausen, etc) </t>
  </si>
  <si>
    <t>Sieben Stichtage</t>
  </si>
  <si>
    <t>24h</t>
  </si>
  <si>
    <t>7 Tage</t>
  </si>
  <si>
    <t>Betriebliche Erwartungskorrektur</t>
  </si>
  <si>
    <t>Vers.22.2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</si>
</sst>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;[Red]0"/>
    <numFmt numFmtId="166" formatCode="0_ ;[Red]\-0\ 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i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name val="Calibri Light"/>
      <family val="2"/>
      <scheme val="major"/>
    </font>
    <font>
      <b/>
      <sz val="8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i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0" fontId="0" fillId="2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2" borderId="0" xfId="0" applyFill="1" applyProtection="1"/>
    <xf numFmtId="0" fontId="0" fillId="0" borderId="0" xfId="0" applyProtection="1"/>
    <xf numFmtId="0" fontId="0" fillId="2" borderId="0" xfId="0" applyFill="1" applyBorder="1" applyProtection="1"/>
    <xf numFmtId="4" fontId="0" fillId="2" borderId="0" xfId="0" applyNumberFormat="1" applyFill="1" applyBorder="1" applyProtection="1"/>
    <xf numFmtId="2" fontId="0" fillId="2" borderId="0" xfId="0" applyNumberFormat="1" applyFill="1" applyBorder="1" applyProtection="1"/>
    <xf numFmtId="0" fontId="1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3" fillId="2" borderId="0" xfId="0" applyFont="1" applyFill="1" applyBorder="1" applyProtection="1"/>
    <xf numFmtId="0" fontId="9" fillId="2" borderId="0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6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Protection="1"/>
    <xf numFmtId="0" fontId="8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0" fillId="2" borderId="1" xfId="0" applyFill="1" applyBorder="1" applyProtection="1"/>
    <xf numFmtId="2" fontId="0" fillId="2" borderId="1" xfId="0" applyNumberFormat="1" applyFill="1" applyBorder="1" applyProtection="1"/>
    <xf numFmtId="0" fontId="3" fillId="2" borderId="1" xfId="0" applyFont="1" applyFill="1" applyBorder="1" applyProtection="1"/>
    <xf numFmtId="0" fontId="8" fillId="2" borderId="2" xfId="0" applyFont="1" applyFill="1" applyBorder="1" applyProtection="1"/>
    <xf numFmtId="0" fontId="0" fillId="2" borderId="2" xfId="0" applyFill="1" applyBorder="1" applyProtection="1"/>
    <xf numFmtId="0" fontId="0" fillId="0" borderId="0" xfId="0" applyAlignment="1" applyProtection="1">
      <alignment horizontal="center"/>
    </xf>
    <xf numFmtId="0" fontId="0" fillId="4" borderId="0" xfId="0" applyFill="1" applyBorder="1" applyAlignment="1" applyProtection="1">
      <alignment vertical="center"/>
    </xf>
    <xf numFmtId="0" fontId="1" fillId="2" borderId="0" xfId="0" applyFont="1" applyFill="1" applyBorder="1" applyProtection="1"/>
    <xf numFmtId="3" fontId="0" fillId="5" borderId="0" xfId="0" applyNumberFormat="1" applyFill="1" applyProtection="1"/>
    <xf numFmtId="0" fontId="1" fillId="5" borderId="0" xfId="0" applyFont="1" applyFill="1" applyAlignment="1" applyProtection="1">
      <alignment horizontal="right"/>
    </xf>
    <xf numFmtId="0" fontId="1" fillId="2" borderId="1" xfId="0" applyFont="1" applyFill="1" applyBorder="1" applyAlignment="1" applyProtection="1">
      <alignment horizontal="right"/>
    </xf>
    <xf numFmtId="0" fontId="12" fillId="2" borderId="1" xfId="0" applyFont="1" applyFill="1" applyBorder="1" applyAlignment="1" applyProtection="1">
      <alignment horizontal="right" vertical="top"/>
    </xf>
    <xf numFmtId="0" fontId="11" fillId="2" borderId="0" xfId="0" applyFont="1" applyFill="1" applyAlignment="1" applyProtection="1">
      <alignment horizontal="center"/>
    </xf>
    <xf numFmtId="0" fontId="1" fillId="2" borderId="0" xfId="0" applyFont="1" applyFill="1" applyBorder="1" applyAlignment="1" applyProtection="1">
      <alignment horizontal="right" vertical="center"/>
    </xf>
    <xf numFmtId="0" fontId="13" fillId="2" borderId="0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/>
    </xf>
    <xf numFmtId="0" fontId="15" fillId="2" borderId="2" xfId="0" applyFont="1" applyFill="1" applyBorder="1" applyAlignment="1" applyProtection="1">
      <alignment horizontal="center"/>
    </xf>
    <xf numFmtId="0" fontId="16" fillId="2" borderId="2" xfId="0" applyFont="1" applyFill="1" applyBorder="1" applyAlignment="1" applyProtection="1">
      <alignment horizontal="left"/>
    </xf>
    <xf numFmtId="0" fontId="16" fillId="2" borderId="2" xfId="0" applyFont="1" applyFill="1" applyBorder="1" applyAlignment="1" applyProtection="1">
      <alignment horizontal="center"/>
    </xf>
    <xf numFmtId="0" fontId="16" fillId="3" borderId="2" xfId="0" applyFont="1" applyFill="1" applyBorder="1" applyAlignment="1" applyProtection="1">
      <alignment horizontal="center"/>
    </xf>
    <xf numFmtId="1" fontId="15" fillId="2" borderId="0" xfId="0" applyNumberFormat="1" applyFont="1" applyFill="1" applyBorder="1" applyAlignment="1" applyProtection="1">
      <alignment horizontal="center"/>
    </xf>
    <xf numFmtId="0" fontId="15" fillId="3" borderId="0" xfId="0" applyFont="1" applyFill="1" applyBorder="1" applyAlignment="1" applyProtection="1">
      <alignment horizontal="center"/>
    </xf>
    <xf numFmtId="164" fontId="15" fillId="2" borderId="0" xfId="0" applyNumberFormat="1" applyFont="1" applyFill="1" applyBorder="1" applyAlignment="1" applyProtection="1">
      <alignment horizontal="center"/>
    </xf>
    <xf numFmtId="165" fontId="15" fillId="2" borderId="0" xfId="0" applyNumberFormat="1" applyFont="1" applyFill="1" applyBorder="1" applyAlignment="1" applyProtection="1">
      <alignment horizontal="center"/>
    </xf>
    <xf numFmtId="165" fontId="15" fillId="3" borderId="0" xfId="0" applyNumberFormat="1" applyFont="1" applyFill="1" applyBorder="1" applyAlignment="1" applyProtection="1">
      <alignment horizontal="center"/>
    </xf>
    <xf numFmtId="0" fontId="17" fillId="2" borderId="0" xfId="1" applyFill="1" applyBorder="1" applyProtection="1"/>
    <xf numFmtId="0" fontId="18" fillId="2" borderId="0" xfId="0" applyFont="1" applyFill="1" applyProtection="1"/>
    <xf numFmtId="0" fontId="9" fillId="2" borderId="0" xfId="0" applyFont="1" applyFill="1" applyBorder="1" applyAlignment="1" applyProtection="1">
      <alignment horizontal="center"/>
    </xf>
    <xf numFmtId="0" fontId="0" fillId="5" borderId="0" xfId="0" applyFont="1" applyFill="1" applyBorder="1" applyProtection="1"/>
    <xf numFmtId="0" fontId="20" fillId="2" borderId="0" xfId="0" applyFont="1" applyFill="1" applyProtection="1"/>
    <xf numFmtId="0" fontId="12" fillId="2" borderId="0" xfId="0" applyFont="1" applyFill="1" applyProtection="1"/>
    <xf numFmtId="0" fontId="21" fillId="2" borderId="0" xfId="0" applyFont="1" applyFill="1" applyProtection="1"/>
    <xf numFmtId="0" fontId="23" fillId="2" borderId="0" xfId="0" applyFont="1" applyFill="1" applyBorder="1" applyProtection="1"/>
    <xf numFmtId="4" fontId="23" fillId="2" borderId="0" xfId="0" applyNumberFormat="1" applyFont="1" applyFill="1" applyBorder="1" applyProtection="1"/>
    <xf numFmtId="0" fontId="24" fillId="2" borderId="1" xfId="0" applyFont="1" applyFill="1" applyBorder="1" applyAlignment="1" applyProtection="1">
      <alignment horizontal="right" vertical="top"/>
    </xf>
    <xf numFmtId="0" fontId="22" fillId="2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horizontal="right"/>
    </xf>
    <xf numFmtId="4" fontId="25" fillId="2" borderId="0" xfId="0" applyNumberFormat="1" applyFont="1" applyFill="1" applyBorder="1" applyAlignment="1" applyProtection="1">
      <alignment horizontal="right"/>
    </xf>
    <xf numFmtId="0" fontId="6" fillId="2" borderId="0" xfId="0" applyFont="1" applyFill="1" applyProtection="1"/>
    <xf numFmtId="3" fontId="1" fillId="2" borderId="0" xfId="0" applyNumberFormat="1" applyFont="1" applyFill="1" applyAlignment="1" applyProtection="1">
      <alignment horizontal="right"/>
    </xf>
    <xf numFmtId="0" fontId="2" fillId="2" borderId="0" xfId="0" applyFont="1" applyFill="1" applyBorder="1" applyAlignment="1" applyProtection="1">
      <alignment horizontal="right"/>
    </xf>
    <xf numFmtId="166" fontId="0" fillId="0" borderId="1" xfId="0" applyNumberFormat="1" applyFill="1" applyBorder="1" applyProtection="1">
      <protection locked="0"/>
    </xf>
    <xf numFmtId="0" fontId="19" fillId="2" borderId="1" xfId="0" applyFont="1" applyFill="1" applyBorder="1" applyAlignment="1" applyProtection="1">
      <alignment wrapText="1"/>
    </xf>
    <xf numFmtId="0" fontId="8" fillId="0" borderId="1" xfId="0" applyFont="1" applyBorder="1" applyAlignment="1">
      <alignment wrapText="1"/>
    </xf>
  </cellXfs>
  <cellStyles count="2">
    <cellStyle name="Link" xfId="1" builtinId="8"/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676275</xdr:colOff>
      <xdr:row>12</xdr:row>
      <xdr:rowOff>0</xdr:rowOff>
    </xdr:from>
    <xdr:to>
      <xdr:col>11</xdr:col>
      <xdr:colOff>257175</xdr:colOff>
      <xdr:row>13</xdr:row>
      <xdr:rowOff>19050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988C3F0B-58F6-42EF-8DA4-253001035A42}"/>
            </a:ext>
          </a:extLst>
        </xdr:cNvPr>
        <xdr:cNvSpPr/>
      </xdr:nvSpPr>
      <xdr:spPr>
        <a:xfrm>
          <a:off x="6096000" y="2667000"/>
          <a:ext cx="866775" cy="20955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uraviva-zch.ch/files/9DSE932/zeitbasis_lu_time_beispiel_mitarbeitende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ABB6A-1B85-4AF7-AEA5-B79F5132646E}">
  <dimension ref="A1:P17"/>
  <sheetViews>
    <sheetView tabSelected="1" workbookViewId="0">
      <selection activeCell="C11" sqref="C11:I12"/>
    </sheetView>
  </sheetViews>
  <sheetFormatPr baseColWidth="10" defaultRowHeight="15" x14ac:dyDescent="0.25"/>
  <cols>
    <col min="1" max="1" width="2.42578125" style="6" customWidth="1"/>
    <col min="2" max="2" width="23.85546875" style="6" customWidth="1"/>
    <col min="3" max="9" width="7.85546875" style="6" customWidth="1"/>
    <col min="10" max="10" width="11.42578125" style="6"/>
    <col min="11" max="11" width="7.85546875" style="6" customWidth="1"/>
    <col min="12" max="12" width="6.28515625" style="6" customWidth="1"/>
    <col min="13" max="13" width="11.42578125" style="6"/>
    <col min="14" max="14" width="2.5703125" style="6" customWidth="1"/>
    <col min="15" max="15" width="11.42578125" style="6"/>
    <col min="16" max="16" width="2.85546875" style="6" customWidth="1"/>
    <col min="17" max="16384" width="11.42578125" style="6"/>
  </cols>
  <sheetData>
    <row r="1" spans="1:16" s="4" customFormat="1" ht="30" customHeight="1" x14ac:dyDescent="0.25">
      <c r="A1" s="3"/>
      <c r="B1" s="10" t="s">
        <v>35</v>
      </c>
      <c r="C1" s="10"/>
      <c r="D1" s="10"/>
      <c r="E1" s="10"/>
      <c r="F1" s="10"/>
      <c r="G1" s="10"/>
      <c r="H1" s="11"/>
      <c r="I1" s="11"/>
      <c r="J1" s="10"/>
      <c r="K1" s="11"/>
      <c r="L1" s="33" t="s">
        <v>40</v>
      </c>
      <c r="M1" s="26" t="s">
        <v>61</v>
      </c>
      <c r="N1" s="3"/>
      <c r="O1" s="3"/>
      <c r="P1" s="3"/>
    </row>
    <row r="2" spans="1:16" x14ac:dyDescent="0.25">
      <c r="A2" s="5"/>
      <c r="B2" s="52" t="s">
        <v>50</v>
      </c>
      <c r="C2" s="52"/>
      <c r="D2" s="52"/>
      <c r="E2" s="52"/>
      <c r="F2" s="52"/>
      <c r="G2" s="52"/>
      <c r="H2" s="52"/>
      <c r="I2" s="12"/>
      <c r="J2" s="49" t="s">
        <v>41</v>
      </c>
      <c r="K2" s="12"/>
      <c r="L2" s="12"/>
      <c r="M2" s="7"/>
      <c r="N2" s="5"/>
      <c r="O2" s="5"/>
      <c r="P2" s="5"/>
    </row>
    <row r="3" spans="1:16" x14ac:dyDescent="0.25">
      <c r="A3" s="5"/>
      <c r="B3" s="22" t="s">
        <v>37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0"/>
      <c r="N3" s="20"/>
      <c r="O3" s="20"/>
      <c r="P3" s="5"/>
    </row>
    <row r="4" spans="1:16" ht="18" customHeight="1" x14ac:dyDescent="0.25">
      <c r="A4" s="5"/>
      <c r="B4" s="13" t="s">
        <v>38</v>
      </c>
      <c r="C4" s="13"/>
      <c r="D4" s="13"/>
      <c r="E4" s="13"/>
      <c r="F4" s="13"/>
      <c r="G4" s="13"/>
      <c r="H4" s="13"/>
      <c r="I4" s="7"/>
      <c r="J4" s="7"/>
      <c r="K4" s="7"/>
      <c r="L4" s="7"/>
      <c r="M4" s="14"/>
      <c r="N4" s="5"/>
      <c r="O4" s="5"/>
      <c r="P4" s="5"/>
    </row>
    <row r="5" spans="1:16" ht="18" customHeight="1" x14ac:dyDescent="0.3">
      <c r="A5" s="5"/>
      <c r="B5" s="15" t="s">
        <v>33</v>
      </c>
      <c r="C5" s="16"/>
      <c r="D5" s="7"/>
      <c r="E5" s="7"/>
      <c r="F5" s="7"/>
      <c r="G5" s="7"/>
      <c r="H5" s="7"/>
      <c r="I5" s="7"/>
      <c r="J5" s="7"/>
      <c r="K5" s="7"/>
      <c r="L5" s="7"/>
      <c r="M5" s="7"/>
      <c r="N5" s="5"/>
      <c r="O5" s="5"/>
      <c r="P5" s="5"/>
    </row>
    <row r="6" spans="1:16" ht="18" customHeight="1" x14ac:dyDescent="0.25">
      <c r="A6" s="5"/>
      <c r="B6" s="7" t="s">
        <v>6</v>
      </c>
      <c r="C6" s="1"/>
      <c r="D6" s="7">
        <v>169</v>
      </c>
      <c r="E6" s="7">
        <v>8.4</v>
      </c>
      <c r="F6" s="9">
        <f>D6*E6</f>
        <v>1419.6000000000001</v>
      </c>
      <c r="G6" s="9">
        <f>(F6+F7)/365</f>
        <v>3.889315068493151</v>
      </c>
      <c r="H6" s="7"/>
      <c r="I6" s="7"/>
      <c r="J6" s="7"/>
      <c r="K6" s="9">
        <f>G6*C6</f>
        <v>0</v>
      </c>
      <c r="L6" s="7"/>
      <c r="M6" s="7"/>
      <c r="N6" s="5"/>
      <c r="O6" s="5"/>
      <c r="P6" s="5"/>
    </row>
    <row r="7" spans="1:16" ht="18" customHeight="1" x14ac:dyDescent="0.25">
      <c r="A7" s="5"/>
      <c r="B7" s="20" t="s">
        <v>60</v>
      </c>
      <c r="C7" s="20"/>
      <c r="D7" s="20"/>
      <c r="E7" s="20"/>
      <c r="F7" s="65"/>
      <c r="G7" s="21"/>
      <c r="H7" s="20"/>
      <c r="I7" s="20"/>
      <c r="J7" s="20"/>
      <c r="K7" s="21"/>
      <c r="L7" s="20"/>
      <c r="M7" s="30"/>
      <c r="N7" s="20"/>
      <c r="O7" s="30" t="s">
        <v>39</v>
      </c>
      <c r="P7" s="5"/>
    </row>
    <row r="8" spans="1:16" ht="18" customHeight="1" x14ac:dyDescent="0.25">
      <c r="A8" s="53" t="s">
        <v>46</v>
      </c>
      <c r="B8" s="17" t="s">
        <v>47</v>
      </c>
      <c r="C8" s="17"/>
      <c r="D8" s="17"/>
      <c r="E8" s="17"/>
      <c r="F8" s="17"/>
      <c r="G8" s="17"/>
      <c r="H8" s="17"/>
      <c r="I8" s="17"/>
      <c r="J8" s="17"/>
      <c r="K8" s="17"/>
      <c r="L8" s="51"/>
      <c r="M8" s="56"/>
      <c r="N8" s="18"/>
      <c r="O8" s="18" t="s">
        <v>52</v>
      </c>
      <c r="P8" s="5"/>
    </row>
    <row r="9" spans="1:16" x14ac:dyDescent="0.25">
      <c r="A9" s="54"/>
      <c r="B9" s="7" t="s">
        <v>57</v>
      </c>
      <c r="C9" s="14" t="s">
        <v>58</v>
      </c>
      <c r="D9" s="14" t="s">
        <v>58</v>
      </c>
      <c r="E9" s="14" t="s">
        <v>58</v>
      </c>
      <c r="F9" s="14" t="s">
        <v>58</v>
      </c>
      <c r="G9" s="14" t="s">
        <v>58</v>
      </c>
      <c r="H9" s="14" t="s">
        <v>58</v>
      </c>
      <c r="I9" s="14" t="s">
        <v>58</v>
      </c>
      <c r="J9" s="14" t="s">
        <v>59</v>
      </c>
      <c r="K9" s="64" t="s">
        <v>4</v>
      </c>
      <c r="L9" s="19"/>
      <c r="M9" s="60" t="s">
        <v>51</v>
      </c>
      <c r="N9" s="5"/>
      <c r="O9" s="29" t="s">
        <v>55</v>
      </c>
      <c r="P9" s="5"/>
    </row>
    <row r="10" spans="1:16" x14ac:dyDescent="0.25">
      <c r="A10" s="54"/>
      <c r="B10" s="7" t="s">
        <v>3</v>
      </c>
      <c r="C10" s="7"/>
      <c r="D10" s="7"/>
      <c r="E10" s="7"/>
      <c r="F10" s="7"/>
      <c r="G10" s="7"/>
      <c r="H10" s="7"/>
      <c r="I10" s="7"/>
      <c r="J10" s="7">
        <f>SUM(C10:I10)</f>
        <v>0</v>
      </c>
      <c r="K10" s="7">
        <f>SUM(C10:I10)/7</f>
        <v>0</v>
      </c>
      <c r="L10" s="7"/>
      <c r="M10" s="56"/>
      <c r="N10" s="5"/>
      <c r="O10" s="5"/>
      <c r="P10" s="5"/>
    </row>
    <row r="11" spans="1:16" x14ac:dyDescent="0.25">
      <c r="A11" s="55" t="s">
        <v>48</v>
      </c>
      <c r="B11" s="7" t="s">
        <v>0</v>
      </c>
      <c r="C11" s="2"/>
      <c r="D11" s="2"/>
      <c r="E11" s="2"/>
      <c r="F11" s="2"/>
      <c r="G11" s="2"/>
      <c r="H11" s="2"/>
      <c r="I11" s="2"/>
      <c r="J11" s="8">
        <f t="shared" ref="J11:J12" si="0">SUM(C11:I11)</f>
        <v>0</v>
      </c>
      <c r="K11" s="8">
        <f t="shared" ref="K11:K12" si="1">SUM(C11:I11)/7</f>
        <v>0</v>
      </c>
      <c r="L11" s="7"/>
      <c r="M11" s="57"/>
      <c r="N11" s="5"/>
      <c r="O11" s="28">
        <f>K11*365</f>
        <v>0</v>
      </c>
      <c r="P11" s="5"/>
    </row>
    <row r="12" spans="1:16" x14ac:dyDescent="0.25">
      <c r="A12" s="55" t="s">
        <v>48</v>
      </c>
      <c r="B12" s="7" t="s">
        <v>1</v>
      </c>
      <c r="C12" s="2"/>
      <c r="D12" s="2"/>
      <c r="E12" s="2"/>
      <c r="F12" s="2"/>
      <c r="G12" s="2"/>
      <c r="H12" s="2"/>
      <c r="I12" s="2"/>
      <c r="J12" s="8">
        <f t="shared" si="0"/>
        <v>0</v>
      </c>
      <c r="K12" s="8">
        <f t="shared" si="1"/>
        <v>0</v>
      </c>
      <c r="L12" s="7"/>
      <c r="M12" s="57"/>
      <c r="N12" s="5"/>
      <c r="O12" s="28">
        <f t="shared" ref="O12:O13" si="2">K12*365</f>
        <v>0</v>
      </c>
      <c r="P12" s="5"/>
    </row>
    <row r="13" spans="1:16" x14ac:dyDescent="0.25">
      <c r="A13" s="54"/>
      <c r="B13" s="7" t="s">
        <v>2</v>
      </c>
      <c r="C13" s="7"/>
      <c r="D13" s="7"/>
      <c r="E13" s="7"/>
      <c r="F13" s="7"/>
      <c r="G13" s="7"/>
      <c r="H13" s="7"/>
      <c r="I13" s="7"/>
      <c r="J13" s="7"/>
      <c r="K13" s="9">
        <f>K6</f>
        <v>0</v>
      </c>
      <c r="L13" s="7"/>
      <c r="M13" s="61" t="s">
        <v>53</v>
      </c>
      <c r="N13" s="32"/>
      <c r="O13" s="28">
        <f t="shared" si="2"/>
        <v>0</v>
      </c>
      <c r="P13" s="5"/>
    </row>
    <row r="14" spans="1:16" x14ac:dyDescent="0.25">
      <c r="A14" s="54"/>
      <c r="B14" s="27" t="s">
        <v>36</v>
      </c>
      <c r="C14" s="8">
        <f>SUM(C10:C13)</f>
        <v>0</v>
      </c>
      <c r="D14" s="8">
        <f t="shared" ref="D14:I14" si="3">SUM(D10:D13)</f>
        <v>0</v>
      </c>
      <c r="E14" s="8">
        <f t="shared" si="3"/>
        <v>0</v>
      </c>
      <c r="F14" s="8">
        <f t="shared" si="3"/>
        <v>0</v>
      </c>
      <c r="G14" s="8">
        <f t="shared" si="3"/>
        <v>0</v>
      </c>
      <c r="H14" s="8">
        <f t="shared" si="3"/>
        <v>0</v>
      </c>
      <c r="I14" s="8">
        <f t="shared" si="3"/>
        <v>0</v>
      </c>
      <c r="J14" s="7"/>
      <c r="K14" s="7"/>
      <c r="L14" s="7"/>
      <c r="M14" s="57"/>
      <c r="N14" s="5"/>
      <c r="O14" s="63">
        <f>SUM(O11:O13)</f>
        <v>0</v>
      </c>
      <c r="P14" s="5"/>
    </row>
    <row r="15" spans="1:16" ht="28.5" customHeight="1" x14ac:dyDescent="0.25">
      <c r="A15" s="59" t="s">
        <v>46</v>
      </c>
      <c r="B15" s="66" t="s">
        <v>56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58"/>
      <c r="N15" s="31"/>
      <c r="O15" s="31"/>
      <c r="P15" s="5"/>
    </row>
    <row r="16" spans="1:16" x14ac:dyDescent="0.25">
      <c r="A16" s="55" t="s">
        <v>48</v>
      </c>
      <c r="B16" s="55" t="s">
        <v>49</v>
      </c>
      <c r="C16" s="50"/>
      <c r="D16" s="50"/>
      <c r="E16" s="50"/>
      <c r="F16" s="50"/>
      <c r="G16" s="23"/>
      <c r="H16" s="23"/>
      <c r="I16" s="62" t="s">
        <v>54</v>
      </c>
      <c r="J16" s="23"/>
      <c r="K16" s="24"/>
      <c r="L16" s="24"/>
      <c r="M16" s="24"/>
      <c r="N16" s="5"/>
      <c r="O16" s="5"/>
      <c r="P16" s="5"/>
    </row>
    <row r="17" spans="1:16" x14ac:dyDescent="0.25">
      <c r="A17" s="55"/>
      <c r="B17" s="55"/>
      <c r="C17" s="50"/>
      <c r="D17" s="50"/>
      <c r="E17" s="50"/>
      <c r="F17" s="50"/>
      <c r="G17" s="5"/>
      <c r="H17" s="5"/>
      <c r="I17" s="62"/>
      <c r="J17" s="5"/>
      <c r="K17" s="5"/>
      <c r="L17" s="5"/>
      <c r="M17" s="5"/>
      <c r="N17" s="5"/>
      <c r="O17" s="5"/>
      <c r="P17" s="5"/>
    </row>
  </sheetData>
  <sheetProtection autoFilter="0"/>
  <mergeCells count="1">
    <mergeCell ref="B15:L15"/>
  </mergeCells>
  <phoneticPr fontId="10" type="noConversion"/>
  <hyperlinks>
    <hyperlink ref="J2" r:id="rId1" xr:uid="{D930DF28-F399-4620-8ECE-96C84DC12D81}"/>
  </hyperlinks>
  <pageMargins left="0.59" right="0.47" top="0.78740157480314965" bottom="0.78740157480314965" header="0.31496062992125984" footer="0.31496062992125984"/>
  <pageSetup paperSize="9" orientation="landscape" r:id="rId2"/>
  <headerFooter>
    <oddHeader>&amp;R©noldihess.ch</oddHeader>
    <oddFooter>&amp;LAusdruck: &amp;D&amp;R&amp;F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9D157-FD26-4042-8A98-112B0C9F6298}">
  <dimension ref="A1:J19"/>
  <sheetViews>
    <sheetView workbookViewId="0">
      <selection activeCell="C18" sqref="C18"/>
    </sheetView>
  </sheetViews>
  <sheetFormatPr baseColWidth="10" defaultRowHeight="21" customHeight="1" x14ac:dyDescent="0.25"/>
  <cols>
    <col min="1" max="1" width="7.5703125" style="25" customWidth="1"/>
    <col min="2" max="2" width="7" style="25" customWidth="1"/>
    <col min="3" max="3" width="13.28515625" style="25" bestFit="1" customWidth="1"/>
    <col min="4" max="6" width="12.42578125" style="25" customWidth="1"/>
    <col min="7" max="7" width="13.85546875" style="25" customWidth="1"/>
    <col min="8" max="10" width="12.42578125" style="25" customWidth="1"/>
    <col min="11" max="16384" width="11.42578125" style="6"/>
  </cols>
  <sheetData>
    <row r="1" spans="1:10" ht="15" x14ac:dyDescent="0.25">
      <c r="A1" s="34" t="s">
        <v>7</v>
      </c>
      <c r="B1" s="35"/>
      <c r="C1" s="35"/>
      <c r="D1" s="35"/>
      <c r="E1" s="35"/>
      <c r="F1" s="35"/>
      <c r="G1" s="36"/>
      <c r="H1" s="35"/>
      <c r="I1" s="35"/>
      <c r="J1" s="35"/>
    </row>
    <row r="2" spans="1:10" ht="15" customHeight="1" x14ac:dyDescent="0.25">
      <c r="A2" s="35"/>
      <c r="B2" s="35"/>
      <c r="C2" s="37" t="s">
        <v>8</v>
      </c>
      <c r="D2" s="35"/>
      <c r="E2" s="35"/>
      <c r="F2" s="35"/>
      <c r="G2" s="36"/>
      <c r="H2" s="35"/>
      <c r="I2" s="35"/>
      <c r="J2" s="35"/>
    </row>
    <row r="3" spans="1:10" ht="15" x14ac:dyDescent="0.25">
      <c r="A3" s="38" t="s">
        <v>9</v>
      </c>
      <c r="B3" s="38" t="s">
        <v>10</v>
      </c>
      <c r="C3" s="37" t="s">
        <v>11</v>
      </c>
      <c r="D3" s="38" t="s">
        <v>12</v>
      </c>
      <c r="E3" s="38" t="s">
        <v>12</v>
      </c>
      <c r="F3" s="38" t="s">
        <v>13</v>
      </c>
      <c r="G3" s="39" t="s">
        <v>34</v>
      </c>
      <c r="H3" s="38" t="s">
        <v>13</v>
      </c>
      <c r="I3" s="38" t="s">
        <v>14</v>
      </c>
      <c r="J3" s="38" t="s">
        <v>15</v>
      </c>
    </row>
    <row r="4" spans="1:10" ht="21" customHeight="1" x14ac:dyDescent="0.25">
      <c r="A4" s="38"/>
      <c r="B4" s="38"/>
      <c r="C4" s="37" t="s">
        <v>5</v>
      </c>
      <c r="D4" s="38" t="s">
        <v>16</v>
      </c>
      <c r="E4" s="38" t="s">
        <v>17</v>
      </c>
      <c r="F4" s="38" t="s">
        <v>18</v>
      </c>
      <c r="G4" s="39" t="s">
        <v>19</v>
      </c>
      <c r="H4" s="38" t="s">
        <v>20</v>
      </c>
      <c r="I4" s="38" t="s">
        <v>19</v>
      </c>
      <c r="J4" s="38" t="s">
        <v>21</v>
      </c>
    </row>
    <row r="5" spans="1:10" ht="21" customHeight="1" x14ac:dyDescent="0.25">
      <c r="A5" s="40"/>
      <c r="B5" s="40"/>
      <c r="C5" s="41" t="s">
        <v>22</v>
      </c>
      <c r="D5" s="42">
        <v>220</v>
      </c>
      <c r="E5" s="42">
        <v>220</v>
      </c>
      <c r="F5" s="42">
        <v>220</v>
      </c>
      <c r="G5" s="43">
        <v>220</v>
      </c>
      <c r="H5" s="42">
        <v>220</v>
      </c>
      <c r="I5" s="42">
        <v>220</v>
      </c>
      <c r="J5" s="42">
        <v>220</v>
      </c>
    </row>
    <row r="6" spans="1:10" ht="15" x14ac:dyDescent="0.25">
      <c r="A6" s="38">
        <v>3500</v>
      </c>
      <c r="B6" s="38">
        <v>20</v>
      </c>
      <c r="C6" s="37" t="s">
        <v>42</v>
      </c>
      <c r="D6" s="38"/>
      <c r="E6" s="38"/>
      <c r="F6" s="44">
        <v>144</v>
      </c>
      <c r="G6" s="45"/>
      <c r="H6" s="38"/>
      <c r="I6" s="38"/>
      <c r="J6" s="38"/>
    </row>
    <row r="7" spans="1:10" ht="15" x14ac:dyDescent="0.25">
      <c r="A7" s="38">
        <v>3300</v>
      </c>
      <c r="B7" s="38">
        <v>30</v>
      </c>
      <c r="C7" s="37" t="s">
        <v>23</v>
      </c>
      <c r="D7" s="38"/>
      <c r="E7" s="38"/>
      <c r="F7" s="38"/>
      <c r="G7" s="45"/>
      <c r="H7" s="38"/>
      <c r="I7" s="38"/>
      <c r="J7" s="38"/>
    </row>
    <row r="8" spans="1:10" ht="15" x14ac:dyDescent="0.25">
      <c r="A8" s="38">
        <v>3250</v>
      </c>
      <c r="B8" s="38">
        <v>91</v>
      </c>
      <c r="C8" s="37" t="s">
        <v>43</v>
      </c>
      <c r="D8" s="38"/>
      <c r="E8" s="38"/>
      <c r="F8" s="44">
        <v>9</v>
      </c>
      <c r="G8" s="45"/>
      <c r="H8" s="38"/>
      <c r="I8" s="38"/>
      <c r="J8" s="38"/>
    </row>
    <row r="9" spans="1:10" ht="15" x14ac:dyDescent="0.25">
      <c r="A9" s="38">
        <v>3250</v>
      </c>
      <c r="B9" s="38">
        <v>91</v>
      </c>
      <c r="C9" s="37" t="s">
        <v>24</v>
      </c>
      <c r="D9" s="38"/>
      <c r="E9" s="38"/>
      <c r="F9" s="38"/>
      <c r="G9" s="45"/>
      <c r="H9" s="38"/>
      <c r="I9" s="38"/>
      <c r="J9" s="38"/>
    </row>
    <row r="10" spans="1:10" ht="15" x14ac:dyDescent="0.25">
      <c r="A10" s="38">
        <v>3250</v>
      </c>
      <c r="B10" s="38">
        <v>91</v>
      </c>
      <c r="C10" s="37" t="s">
        <v>25</v>
      </c>
      <c r="D10" s="38"/>
      <c r="E10" s="38"/>
      <c r="F10" s="38"/>
      <c r="G10" s="45"/>
      <c r="H10" s="38"/>
      <c r="I10" s="38"/>
      <c r="J10" s="38"/>
    </row>
    <row r="11" spans="1:10" ht="15" x14ac:dyDescent="0.25">
      <c r="A11" s="38">
        <v>3450</v>
      </c>
      <c r="B11" s="38">
        <v>40</v>
      </c>
      <c r="C11" s="37" t="s">
        <v>17</v>
      </c>
      <c r="D11" s="44">
        <v>1</v>
      </c>
      <c r="E11" s="44">
        <v>70</v>
      </c>
      <c r="F11" s="44">
        <v>18</v>
      </c>
      <c r="G11" s="45"/>
      <c r="H11" s="38"/>
      <c r="I11" s="38"/>
      <c r="J11" s="38"/>
    </row>
    <row r="12" spans="1:10" ht="15" x14ac:dyDescent="0.25">
      <c r="A12" s="38">
        <v>3460</v>
      </c>
      <c r="B12" s="38">
        <v>40</v>
      </c>
      <c r="C12" s="37" t="s">
        <v>44</v>
      </c>
      <c r="D12" s="44">
        <v>1</v>
      </c>
      <c r="E12" s="44">
        <v>45</v>
      </c>
      <c r="F12" s="44"/>
      <c r="G12" s="45"/>
      <c r="H12" s="38"/>
      <c r="I12" s="38"/>
      <c r="J12" s="38"/>
    </row>
    <row r="13" spans="1:10" ht="15" x14ac:dyDescent="0.25">
      <c r="A13" s="38">
        <v>3440</v>
      </c>
      <c r="B13" s="38">
        <v>60</v>
      </c>
      <c r="C13" s="37" t="s">
        <v>45</v>
      </c>
      <c r="D13" s="44">
        <v>1</v>
      </c>
      <c r="E13" s="44">
        <v>60</v>
      </c>
      <c r="F13" s="46"/>
      <c r="G13" s="45"/>
      <c r="H13" s="38"/>
      <c r="I13" s="38"/>
      <c r="J13" s="38"/>
    </row>
    <row r="14" spans="1:10" ht="15" x14ac:dyDescent="0.25">
      <c r="A14" s="38">
        <v>3420</v>
      </c>
      <c r="B14" s="38">
        <v>60</v>
      </c>
      <c r="C14" s="37" t="s">
        <v>26</v>
      </c>
      <c r="D14" s="44">
        <v>0</v>
      </c>
      <c r="E14" s="44"/>
      <c r="F14" s="44"/>
      <c r="G14" s="45"/>
      <c r="H14" s="38"/>
      <c r="I14" s="44"/>
      <c r="J14" s="44"/>
    </row>
    <row r="15" spans="1:10" ht="15" x14ac:dyDescent="0.25">
      <c r="A15" s="38">
        <v>3130</v>
      </c>
      <c r="B15" s="38">
        <v>210</v>
      </c>
      <c r="C15" s="37" t="s">
        <v>27</v>
      </c>
      <c r="D15" s="38">
        <v>96</v>
      </c>
      <c r="E15" s="38">
        <v>1</v>
      </c>
      <c r="F15" s="38">
        <v>1</v>
      </c>
      <c r="G15" s="45">
        <v>169</v>
      </c>
      <c r="H15" s="38">
        <v>170</v>
      </c>
      <c r="I15" s="38">
        <v>168</v>
      </c>
      <c r="J15" s="38">
        <v>180</v>
      </c>
    </row>
    <row r="16" spans="1:10" ht="21" customHeight="1" x14ac:dyDescent="0.25">
      <c r="A16" s="38">
        <v>3130</v>
      </c>
      <c r="B16" s="38">
        <v>210</v>
      </c>
      <c r="C16" s="37" t="s">
        <v>28</v>
      </c>
      <c r="D16" s="38"/>
      <c r="E16" s="38"/>
      <c r="F16" s="38"/>
      <c r="G16" s="45"/>
      <c r="H16" s="38"/>
      <c r="I16" s="38"/>
      <c r="J16" s="38"/>
    </row>
    <row r="17" spans="1:10" ht="15" x14ac:dyDescent="0.25">
      <c r="A17" s="42"/>
      <c r="B17" s="42"/>
      <c r="C17" s="41" t="s">
        <v>29</v>
      </c>
      <c r="D17" s="42">
        <f>SUM(D6:D16)</f>
        <v>99</v>
      </c>
      <c r="E17" s="42">
        <f t="shared" ref="E17:J17" si="0">SUM(E6:E16)</f>
        <v>176</v>
      </c>
      <c r="F17" s="42">
        <f t="shared" si="0"/>
        <v>172</v>
      </c>
      <c r="G17" s="43">
        <f t="shared" si="0"/>
        <v>169</v>
      </c>
      <c r="H17" s="42">
        <f t="shared" si="0"/>
        <v>170</v>
      </c>
      <c r="I17" s="42">
        <f t="shared" si="0"/>
        <v>168</v>
      </c>
      <c r="J17" s="42">
        <f t="shared" si="0"/>
        <v>180</v>
      </c>
    </row>
    <row r="18" spans="1:10" ht="21" customHeight="1" x14ac:dyDescent="0.25">
      <c r="A18" s="38" t="s">
        <v>30</v>
      </c>
      <c r="B18" s="38"/>
      <c r="C18" s="37" t="s">
        <v>31</v>
      </c>
      <c r="D18" s="38">
        <f>110+11</f>
        <v>121</v>
      </c>
      <c r="E18" s="38">
        <f>40+4</f>
        <v>44</v>
      </c>
      <c r="F18" s="38">
        <f>40+8</f>
        <v>48</v>
      </c>
      <c r="G18" s="45">
        <f>40+11</f>
        <v>51</v>
      </c>
      <c r="H18" s="38">
        <f>40+10</f>
        <v>50</v>
      </c>
      <c r="I18" s="38">
        <f>40+12</f>
        <v>52</v>
      </c>
      <c r="J18" s="38">
        <v>40</v>
      </c>
    </row>
    <row r="19" spans="1:10" ht="15" x14ac:dyDescent="0.25">
      <c r="A19" s="38" t="s">
        <v>5</v>
      </c>
      <c r="B19" s="38"/>
      <c r="C19" s="37" t="s">
        <v>32</v>
      </c>
      <c r="D19" s="47">
        <f>D5-D17-D18</f>
        <v>0</v>
      </c>
      <c r="E19" s="47">
        <f t="shared" ref="E19:J19" si="1">E5-E17-E18</f>
        <v>0</v>
      </c>
      <c r="F19" s="47">
        <f t="shared" si="1"/>
        <v>0</v>
      </c>
      <c r="G19" s="48">
        <f t="shared" si="1"/>
        <v>0</v>
      </c>
      <c r="H19" s="47">
        <f t="shared" si="1"/>
        <v>0</v>
      </c>
      <c r="I19" s="47">
        <f t="shared" si="1"/>
        <v>0</v>
      </c>
      <c r="J19" s="47">
        <f t="shared" si="1"/>
        <v>0</v>
      </c>
    </row>
  </sheetData>
  <sheetProtection algorithmName="SHA-512" hashValue="awLD5pesqMQ1PaQf4/TqxFyW3Dzs+rxyw1L6sMRqFrauhK64TUDf8VGDhGWlEzkP2Zcj5fJYgvGvqyVj1rtaew==" saltValue="YHTeDOGD4xtIhu/gVANzNw==" spinCount="100000" sheet="1" objects="1" scenarios="1"/>
  <conditionalFormatting sqref="D6:J17">
    <cfRule type="cellIs" dxfId="1" priority="2" operator="greaterThan">
      <formula>0</formula>
    </cfRule>
  </conditionalFormatting>
  <conditionalFormatting sqref="C11">
    <cfRule type="top10" dxfId="0" priority="1" rank="10"/>
  </conditionalFormatting>
  <pageMargins left="0.7" right="0.7" top="0.78740157499999996" bottom="0.78740157499999996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Berechnung Tageseinsatz</vt:lpstr>
      <vt:lpstr>Lernende Beispiel</vt:lpstr>
      <vt:lpstr>'Berechnung Tageseinsatz'!Druckbereich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Noldi Hess</dc:creator>
  <cp:lastModifiedBy>Noldi Hess</cp:lastModifiedBy>
  <cp:lastPrinted>2022-04-28T13:43:44Z</cp:lastPrinted>
  <dcterms:created xsi:type="dcterms:W3CDTF">2020-03-27T15:59:51Z</dcterms:created>
  <dcterms:modified xsi:type="dcterms:W3CDTF">2022-04-28T13:49:18Z</dcterms:modified>
</cp:coreProperties>
</file>