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noldi\Dropbox\Büro CURAVIVA Luzern\Z-CH KORE 2021\2021 Formulare in Exccel\"/>
    </mc:Choice>
  </mc:AlternateContent>
  <xr:revisionPtr revIDLastSave="0" documentId="13_ncr:1_{DEDF0D40-5703-41DC-A8BE-45EF6FBD38B7}" xr6:coauthVersionLast="47" xr6:coauthVersionMax="47" xr10:uidLastSave="{00000000-0000-0000-0000-000000000000}"/>
  <bookViews>
    <workbookView xWindow="1560" yWindow="975" windowWidth="25140" windowHeight="15225" xr2:uid="{00000000-000D-0000-FFFF-FFFF00000000}"/>
  </bookViews>
  <sheets>
    <sheet name="Formular 1" sheetId="1" r:id="rId1"/>
    <sheet name="Wirkung der Schlüssel" sheetId="3" r:id="rId2"/>
  </sheets>
  <definedNames>
    <definedName name="_xlnm._FilterDatabase" localSheetId="0" hidden="1">'Formular 1'!$D$3:$S$15</definedName>
    <definedName name="_xlnm.Print_Area" localSheetId="0">'Formular 1'!$A$1:$S$15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M17" i="1" l="1"/>
  <c r="N17" i="1"/>
  <c r="O17" i="1"/>
  <c r="P17" i="1"/>
  <c r="Q17" i="1"/>
  <c r="R17" i="1"/>
  <c r="S17" i="1"/>
  <c r="L17" i="1"/>
  <c r="C6" i="1"/>
  <c r="C5" i="1"/>
  <c r="C4" i="1"/>
  <c r="C19" i="1" l="1"/>
  <c r="G11" i="1" l="1"/>
  <c r="G12" i="1"/>
  <c r="G13" i="1"/>
  <c r="G14" i="1"/>
  <c r="G15" i="1"/>
  <c r="G10" i="1"/>
  <c r="E4" i="1" l="1"/>
  <c r="G6" i="1"/>
  <c r="J11" i="1" s="1"/>
  <c r="O9" i="1" s="1"/>
  <c r="O22" i="1" s="1"/>
  <c r="J14" i="1" l="1"/>
  <c r="R9" i="1" s="1"/>
  <c r="R22" i="1" s="1"/>
  <c r="J10" i="1"/>
  <c r="N9" i="1" s="1"/>
  <c r="N22" i="1" s="1"/>
  <c r="J13" i="1"/>
  <c r="Q9" i="1" s="1"/>
  <c r="Q22" i="1" s="1"/>
  <c r="J15" i="1"/>
  <c r="J12" i="1"/>
  <c r="P9" i="1" s="1"/>
  <c r="P22" i="1" s="1"/>
  <c r="S9" i="1" l="1"/>
  <c r="S22" i="1" s="1"/>
  <c r="J6" i="1"/>
  <c r="F10" i="1" l="1"/>
  <c r="F11" i="1"/>
  <c r="F12" i="1"/>
  <c r="F13" i="1"/>
  <c r="F14" i="1"/>
  <c r="F15" i="1"/>
  <c r="F9" i="1"/>
  <c r="M9" i="1" l="1"/>
  <c r="F5" i="1"/>
  <c r="I15" i="1" l="1"/>
  <c r="I13" i="1"/>
  <c r="Q8" i="1" s="1"/>
  <c r="Q21" i="1" s="1"/>
  <c r="I10" i="1"/>
  <c r="N8" i="1" s="1"/>
  <c r="N21" i="1" s="1"/>
  <c r="I12" i="1"/>
  <c r="P8" i="1" s="1"/>
  <c r="P21" i="1" s="1"/>
  <c r="I14" i="1"/>
  <c r="R8" i="1" s="1"/>
  <c r="R21" i="1" s="1"/>
  <c r="I9" i="1"/>
  <c r="M8" i="1" s="1"/>
  <c r="M21" i="1" s="1"/>
  <c r="I11" i="1"/>
  <c r="O8" i="1" s="1"/>
  <c r="O21" i="1" s="1"/>
  <c r="S8" i="1" l="1"/>
  <c r="S21" i="1" s="1"/>
  <c r="I5" i="1"/>
  <c r="H14" i="1" l="1"/>
  <c r="R7" i="1" s="1"/>
  <c r="R20" i="1" s="1"/>
  <c r="L8" i="1" l="1"/>
  <c r="H8" i="1"/>
  <c r="L7" i="1" s="1"/>
  <c r="L20" i="1" s="1"/>
  <c r="H12" i="1"/>
  <c r="P7" i="1" s="1"/>
  <c r="P20" i="1" s="1"/>
  <c r="H13" i="1"/>
  <c r="Q7" i="1" s="1"/>
  <c r="Q20" i="1" s="1"/>
  <c r="H10" i="1"/>
  <c r="N7" i="1" s="1"/>
  <c r="N20" i="1" s="1"/>
  <c r="H15" i="1"/>
  <c r="H11" i="1"/>
  <c r="O7" i="1" s="1"/>
  <c r="O20" i="1" s="1"/>
  <c r="H9" i="1"/>
  <c r="M7" i="1" s="1"/>
  <c r="M20" i="1" s="1"/>
  <c r="S7" i="1" l="1"/>
  <c r="S20" i="1" s="1"/>
  <c r="H4" i="1"/>
  <c r="N19" i="1" l="1"/>
  <c r="N18" i="1" s="1"/>
  <c r="R19" i="1"/>
  <c r="R18" i="1" s="1"/>
  <c r="Q19" i="1"/>
  <c r="Q18" i="1" s="1"/>
  <c r="O19" i="1"/>
  <c r="O18" i="1" s="1"/>
  <c r="P19" i="1"/>
  <c r="P18" i="1" s="1"/>
  <c r="L19" i="1"/>
  <c r="L18" i="1" s="1"/>
  <c r="M19" i="1"/>
  <c r="M18" i="1" s="1"/>
  <c r="D22" i="1" l="1"/>
  <c r="D21" i="1"/>
  <c r="K7" i="1"/>
  <c r="S19" i="1"/>
  <c r="K19" i="1" l="1"/>
  <c r="S18" i="1"/>
  <c r="K18" i="1" l="1"/>
  <c r="D20" i="1"/>
</calcChain>
</file>

<file path=xl/sharedStrings.xml><?xml version="1.0" encoding="utf-8"?>
<sst xmlns="http://schemas.openxmlformats.org/spreadsheetml/2006/main" count="47" uniqueCount="37">
  <si>
    <t>Total Gebäude in m2</t>
  </si>
  <si>
    <t>Gebäude</t>
  </si>
  <si>
    <t>Technischer Dienst</t>
  </si>
  <si>
    <t>Leitung und Verwaltung</t>
  </si>
  <si>
    <t>Verpflegungsdienst</t>
  </si>
  <si>
    <t>Pension</t>
  </si>
  <si>
    <t>Nr.</t>
  </si>
  <si>
    <t>KORE Formular 1</t>
  </si>
  <si>
    <t>Energie, Heizung, Wasser</t>
  </si>
  <si>
    <t>Hauswirtschaft Allgemein</t>
  </si>
  <si>
    <t>Aktivierung</t>
  </si>
  <si>
    <t>Pflege Allgemein</t>
  </si>
  <si>
    <t>Faktor</t>
  </si>
  <si>
    <t>Inventar</t>
  </si>
  <si>
    <t>Vers-20.1</t>
  </si>
  <si>
    <t>pro Kostenstelle</t>
  </si>
  <si>
    <t>Technik</t>
  </si>
  <si>
    <t>Verwaltung</t>
  </si>
  <si>
    <t>Verpflegung</t>
  </si>
  <si>
    <t>mit Gewichtung</t>
  </si>
  <si>
    <t>Kostenstellen</t>
  </si>
  <si>
    <t>Total Räume in m2 gwichtet</t>
  </si>
  <si>
    <t>Diese Schlüssel in den BAB für die Umlagesteuerung übertragen!</t>
  </si>
  <si>
    <t>(Die Schlüssel sind gerundet und können abgeschrieben werden)</t>
  </si>
  <si>
    <t>Energieverbrauch</t>
  </si>
  <si>
    <t>Technische Wartung</t>
  </si>
  <si>
    <t>Betriebliche Stetigkeit</t>
  </si>
  <si>
    <t>Wirkungsberechnung</t>
  </si>
  <si>
    <t>Prüfung</t>
  </si>
  <si>
    <t>fakultativ</t>
  </si>
  <si>
    <t>Normal</t>
  </si>
  <si>
    <t>Umlageplanung mit Gewichtung für BAB</t>
  </si>
  <si>
    <t>gewichtet</t>
  </si>
  <si>
    <t>Anteile</t>
  </si>
  <si>
    <t>Übertrag aus Formular 1h</t>
  </si>
  <si>
    <t>Anhang I (fakultativ)</t>
  </si>
  <si>
    <t xml:space="preserve">Kosten aus BAB übertragen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</si>
</sst>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3" fontId="2" fillId="0" borderId="1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" fillId="0" borderId="12" xfId="0" applyNumberFormat="1" applyFont="1" applyFill="1" applyBorder="1" applyProtection="1">
      <protection locked="0"/>
    </xf>
    <xf numFmtId="0" fontId="0" fillId="0" borderId="0" xfId="0" applyProtection="1"/>
    <xf numFmtId="3" fontId="0" fillId="0" borderId="0" xfId="0" applyNumberFormat="1" applyProtection="1"/>
    <xf numFmtId="0" fontId="0" fillId="4" borderId="0" xfId="0" applyFill="1" applyProtection="1"/>
    <xf numFmtId="3" fontId="0" fillId="4" borderId="0" xfId="0" applyNumberFormat="1" applyFill="1" applyProtection="1"/>
    <xf numFmtId="1" fontId="2" fillId="4" borderId="1" xfId="0" applyNumberFormat="1" applyFont="1" applyFill="1" applyBorder="1" applyProtection="1"/>
    <xf numFmtId="1" fontId="2" fillId="4" borderId="12" xfId="0" applyNumberFormat="1" applyFont="1" applyFill="1" applyBorder="1" applyProtection="1"/>
    <xf numFmtId="1" fontId="2" fillId="4" borderId="6" xfId="0" applyNumberFormat="1" applyFont="1" applyFill="1" applyBorder="1" applyProtection="1"/>
    <xf numFmtId="2" fontId="2" fillId="4" borderId="6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textRotation="90"/>
    </xf>
    <xf numFmtId="0" fontId="2" fillId="4" borderId="1" xfId="0" applyFont="1" applyFill="1" applyBorder="1" applyAlignment="1" applyProtection="1">
      <alignment textRotation="90"/>
    </xf>
    <xf numFmtId="0" fontId="2" fillId="4" borderId="12" xfId="0" applyFont="1" applyFill="1" applyBorder="1" applyAlignment="1" applyProtection="1">
      <alignment textRotation="90"/>
    </xf>
    <xf numFmtId="0" fontId="2" fillId="4" borderId="6" xfId="0" applyFont="1" applyFill="1" applyBorder="1" applyAlignment="1" applyProtection="1">
      <alignment horizontal="right"/>
    </xf>
    <xf numFmtId="2" fontId="2" fillId="4" borderId="1" xfId="0" applyNumberFormat="1" applyFont="1" applyFill="1" applyBorder="1" applyProtection="1"/>
    <xf numFmtId="2" fontId="2" fillId="4" borderId="12" xfId="0" applyNumberFormat="1" applyFont="1" applyFill="1" applyBorder="1" applyProtection="1"/>
    <xf numFmtId="0" fontId="0" fillId="4" borderId="6" xfId="0" applyFill="1" applyBorder="1" applyProtection="1"/>
    <xf numFmtId="0" fontId="2" fillId="4" borderId="1" xfId="0" applyFont="1" applyFill="1" applyBorder="1" applyAlignment="1" applyProtection="1">
      <alignment horizontal="right"/>
    </xf>
    <xf numFmtId="0" fontId="2" fillId="4" borderId="5" xfId="0" applyFont="1" applyFill="1" applyBorder="1" applyProtection="1"/>
    <xf numFmtId="0" fontId="2" fillId="4" borderId="15" xfId="0" applyFont="1" applyFill="1" applyBorder="1" applyProtection="1"/>
    <xf numFmtId="0" fontId="2" fillId="4" borderId="0" xfId="0" applyFont="1" applyFill="1" applyBorder="1" applyProtection="1"/>
    <xf numFmtId="0" fontId="2" fillId="4" borderId="16" xfId="0" applyFont="1" applyFill="1" applyBorder="1" applyProtection="1"/>
    <xf numFmtId="0" fontId="2" fillId="4" borderId="3" xfId="0" applyFont="1" applyFill="1" applyBorder="1" applyProtection="1"/>
    <xf numFmtId="0" fontId="2" fillId="4" borderId="17" xfId="0" applyFont="1" applyFill="1" applyBorder="1" applyProtection="1"/>
    <xf numFmtId="0" fontId="2" fillId="4" borderId="5" xfId="0" quotePrefix="1" applyFont="1" applyFill="1" applyBorder="1" applyAlignment="1" applyProtection="1">
      <alignment horizontal="left"/>
    </xf>
    <xf numFmtId="0" fontId="2" fillId="4" borderId="0" xfId="0" quotePrefix="1" applyFont="1" applyFill="1" applyBorder="1" applyAlignment="1" applyProtection="1">
      <alignment horizontal="left"/>
    </xf>
    <xf numFmtId="0" fontId="2" fillId="4" borderId="3" xfId="0" quotePrefix="1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9" xfId="0" applyFont="1" applyFill="1" applyBorder="1" applyProtection="1"/>
    <xf numFmtId="0" fontId="2" fillId="4" borderId="11" xfId="0" applyFont="1" applyFill="1" applyBorder="1" applyProtection="1"/>
    <xf numFmtId="3" fontId="2" fillId="4" borderId="0" xfId="0" applyNumberFormat="1" applyFont="1" applyFill="1" applyBorder="1" applyProtection="1"/>
    <xf numFmtId="0" fontId="3" fillId="4" borderId="5" xfId="0" applyFont="1" applyFill="1" applyBorder="1" applyProtection="1"/>
    <xf numFmtId="0" fontId="2" fillId="4" borderId="5" xfId="0" applyFont="1" applyFill="1" applyBorder="1" applyAlignment="1" applyProtection="1">
      <alignment textRotation="90"/>
    </xf>
    <xf numFmtId="0" fontId="2" fillId="4" borderId="15" xfId="0" applyFont="1" applyFill="1" applyBorder="1" applyAlignment="1" applyProtection="1">
      <alignment textRotation="90"/>
    </xf>
    <xf numFmtId="3" fontId="2" fillId="4" borderId="3" xfId="0" applyNumberFormat="1" applyFont="1" applyFill="1" applyBorder="1" applyProtection="1"/>
    <xf numFmtId="3" fontId="2" fillId="4" borderId="6" xfId="0" applyNumberFormat="1" applyFont="1" applyFill="1" applyBorder="1" applyProtection="1"/>
    <xf numFmtId="2" fontId="2" fillId="4" borderId="6" xfId="0" applyNumberFormat="1" applyFont="1" applyFill="1" applyBorder="1" applyProtection="1"/>
    <xf numFmtId="3" fontId="2" fillId="4" borderId="1" xfId="0" applyNumberFormat="1" applyFont="1" applyFill="1" applyBorder="1" applyAlignment="1" applyProtection="1"/>
    <xf numFmtId="3" fontId="2" fillId="4" borderId="12" xfId="0" applyNumberFormat="1" applyFont="1" applyFill="1" applyBorder="1" applyAlignment="1" applyProtection="1"/>
    <xf numFmtId="2" fontId="2" fillId="4" borderId="12" xfId="0" applyNumberFormat="1" applyFont="1" applyFill="1" applyBorder="1" applyAlignment="1" applyProtection="1">
      <alignment horizontal="right"/>
    </xf>
    <xf numFmtId="9" fontId="2" fillId="0" borderId="0" xfId="1" applyFont="1" applyProtection="1"/>
    <xf numFmtId="3" fontId="2" fillId="0" borderId="0" xfId="0" applyNumberFormat="1" applyFont="1" applyProtection="1"/>
    <xf numFmtId="0" fontId="4" fillId="4" borderId="5" xfId="0" applyFont="1" applyFill="1" applyBorder="1" applyAlignment="1" applyProtection="1"/>
    <xf numFmtId="20" fontId="3" fillId="4" borderId="18" xfId="0" applyNumberFormat="1" applyFont="1" applyFill="1" applyBorder="1" applyAlignment="1" applyProtection="1">
      <alignment horizontal="center"/>
    </xf>
    <xf numFmtId="0" fontId="3" fillId="4" borderId="21" xfId="0" applyFont="1" applyFill="1" applyBorder="1" applyProtection="1"/>
    <xf numFmtId="0" fontId="3" fillId="4" borderId="19" xfId="0" applyFont="1" applyFill="1" applyBorder="1" applyProtection="1"/>
    <xf numFmtId="3" fontId="3" fillId="4" borderId="18" xfId="0" applyNumberFormat="1" applyFont="1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3" xfId="0" applyFill="1" applyBorder="1" applyProtection="1"/>
    <xf numFmtId="9" fontId="0" fillId="0" borderId="0" xfId="1" applyFont="1" applyProtection="1"/>
    <xf numFmtId="0" fontId="9" fillId="4" borderId="19" xfId="0" applyFont="1" applyFill="1" applyBorder="1" applyAlignment="1" applyProtection="1">
      <alignment horizontal="center" textRotation="90"/>
    </xf>
    <xf numFmtId="0" fontId="2" fillId="4" borderId="3" xfId="0" applyFont="1" applyFill="1" applyBorder="1" applyAlignment="1" applyProtection="1">
      <alignment horizontal="center" textRotation="90"/>
    </xf>
    <xf numFmtId="0" fontId="2" fillId="4" borderId="3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textRotation="90"/>
    </xf>
    <xf numFmtId="1" fontId="2" fillId="3" borderId="6" xfId="0" applyNumberFormat="1" applyFont="1" applyFill="1" applyBorder="1" applyAlignment="1" applyProtection="1">
      <alignment horizontal="center"/>
    </xf>
    <xf numFmtId="1" fontId="2" fillId="3" borderId="8" xfId="0" applyNumberFormat="1" applyFont="1" applyFill="1" applyBorder="1" applyAlignment="1" applyProtection="1">
      <alignment horizontal="center"/>
    </xf>
    <xf numFmtId="1" fontId="2" fillId="4" borderId="2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0" xfId="0" applyNumberFormat="1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1" fontId="2" fillId="4" borderId="12" xfId="0" applyNumberFormat="1" applyFont="1" applyFill="1" applyBorder="1" applyAlignment="1" applyProtection="1">
      <alignment horizontal="center"/>
    </xf>
    <xf numFmtId="1" fontId="2" fillId="4" borderId="14" xfId="0" applyNumberFormat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 textRotation="90"/>
    </xf>
    <xf numFmtId="3" fontId="9" fillId="4" borderId="0" xfId="0" applyNumberFormat="1" applyFont="1" applyFill="1" applyBorder="1" applyProtection="1"/>
    <xf numFmtId="0" fontId="9" fillId="4" borderId="18" xfId="0" applyFont="1" applyFill="1" applyBorder="1" applyAlignment="1" applyProtection="1">
      <alignment horizontal="left"/>
    </xf>
    <xf numFmtId="1" fontId="9" fillId="4" borderId="6" xfId="0" applyNumberFormat="1" applyFont="1" applyFill="1" applyBorder="1" applyAlignment="1" applyProtection="1">
      <alignment horizontal="center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4" borderId="12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Protection="1"/>
    <xf numFmtId="0" fontId="3" fillId="4" borderId="20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3" fontId="5" fillId="4" borderId="5" xfId="0" applyNumberFormat="1" applyFont="1" applyFill="1" applyBorder="1" applyProtection="1"/>
    <xf numFmtId="0" fontId="7" fillId="4" borderId="0" xfId="0" applyFont="1" applyFill="1" applyProtection="1"/>
    <xf numFmtId="9" fontId="2" fillId="4" borderId="0" xfId="1" applyFont="1" applyFill="1" applyBorder="1" applyAlignment="1" applyProtection="1">
      <alignment horizontal="right"/>
    </xf>
    <xf numFmtId="9" fontId="2" fillId="4" borderId="16" xfId="1" applyFont="1" applyFill="1" applyBorder="1" applyAlignment="1" applyProtection="1">
      <alignment horizontal="right"/>
    </xf>
    <xf numFmtId="3" fontId="2" fillId="4" borderId="0" xfId="0" applyNumberFormat="1" applyFont="1" applyFill="1" applyBorder="1" applyAlignment="1" applyProtection="1">
      <alignment horizontal="right"/>
    </xf>
    <xf numFmtId="3" fontId="2" fillId="4" borderId="16" xfId="0" applyNumberFormat="1" applyFont="1" applyFill="1" applyBorder="1" applyAlignment="1" applyProtection="1">
      <alignment horizontal="right"/>
    </xf>
    <xf numFmtId="3" fontId="2" fillId="4" borderId="3" xfId="0" applyNumberFormat="1" applyFont="1" applyFill="1" applyBorder="1" applyAlignment="1" applyProtection="1">
      <alignment horizontal="right"/>
    </xf>
    <xf numFmtId="3" fontId="2" fillId="4" borderId="17" xfId="0" applyNumberFormat="1" applyFont="1" applyFill="1" applyBorder="1" applyAlignment="1" applyProtection="1">
      <alignment horizontal="right"/>
    </xf>
    <xf numFmtId="0" fontId="3" fillId="4" borderId="25" xfId="0" applyFont="1" applyFill="1" applyBorder="1" applyProtection="1"/>
    <xf numFmtId="0" fontId="3" fillId="4" borderId="24" xfId="0" applyFont="1" applyFill="1" applyBorder="1" applyProtection="1"/>
    <xf numFmtId="3" fontId="3" fillId="4" borderId="24" xfId="0" applyNumberFormat="1" applyFont="1" applyFill="1" applyBorder="1" applyProtection="1"/>
    <xf numFmtId="3" fontId="3" fillId="4" borderId="26" xfId="0" applyNumberFormat="1" applyFont="1" applyFill="1" applyBorder="1" applyProtection="1"/>
    <xf numFmtId="9" fontId="2" fillId="4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6" fillId="2" borderId="5" xfId="0" applyFont="1" applyFill="1" applyBorder="1" applyAlignment="1" applyProtection="1"/>
    <xf numFmtId="0" fontId="0" fillId="0" borderId="15" xfId="0" applyBorder="1" applyAlignment="1" applyProtection="1"/>
    <xf numFmtId="0" fontId="4" fillId="4" borderId="4" xfId="0" applyFont="1" applyFill="1" applyBorder="1" applyAlignment="1" applyProtection="1"/>
    <xf numFmtId="0" fontId="0" fillId="4" borderId="5" xfId="0" applyFill="1" applyBorder="1" applyAlignment="1" applyProtection="1"/>
    <xf numFmtId="0" fontId="9" fillId="4" borderId="19" xfId="0" applyFont="1" applyFill="1" applyBorder="1" applyAlignment="1" applyProtection="1">
      <alignment horizontal="center"/>
    </xf>
    <xf numFmtId="0" fontId="7" fillId="0" borderId="20" xfId="0" applyFont="1" applyBorder="1" applyAlignment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2" fillId="5" borderId="7" xfId="0" applyNumberFormat="1" applyFont="1" applyFill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4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Wirkung der Umlage (Dienstleistenden</a:t>
            </a:r>
            <a:r>
              <a:rPr lang="de-CH" baseline="0"/>
              <a:t> Kostenstellen 10, 15, 20</a:t>
            </a:r>
            <a:r>
              <a:rPr lang="de-CH"/>
              <a:t> mit Gewichtung)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'Formular 1'!$B$18</c:f>
              <c:strCache>
                <c:ptCount val="1"/>
                <c:pt idx="0">
                  <c:v>mit Gewichtung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'Formular 1'!$L$18:$S$18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'Formular 1'!$L$17:$S$17</c15:sqref>
                        </c15:formulaRef>
                      </c:ext>
                    </c:extLst>
                    <c:strCache>
                      <c:ptCount val="8"/>
                      <c:pt idx="0">
                        <c:v>Energie, Heizung, Wasser</c:v>
                      </c:pt>
                      <c:pt idx="1">
                        <c:v>Technik</c:v>
                      </c:pt>
                      <c:pt idx="2">
                        <c:v>Verwaltung</c:v>
                      </c:pt>
                      <c:pt idx="3">
                        <c:v>Hauswirtschaft Allgemein</c:v>
                      </c:pt>
                      <c:pt idx="4">
                        <c:v>Verpflegung</c:v>
                      </c:pt>
                      <c:pt idx="5">
                        <c:v>Aktivierung</c:v>
                      </c:pt>
                      <c:pt idx="6">
                        <c:v>Pflege Allgemein</c:v>
                      </c:pt>
                      <c:pt idx="7">
                        <c:v>Pension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EB4-4E1B-B508-45E73DBC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145352"/>
        <c:axId val="788142400"/>
      </c:barChart>
      <c:catAx>
        <c:axId val="78814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142400"/>
        <c:crosses val="autoZero"/>
        <c:auto val="1"/>
        <c:lblAlgn val="ctr"/>
        <c:lblOffset val="100"/>
        <c:noMultiLvlLbl val="0"/>
      </c:catAx>
      <c:valAx>
        <c:axId val="7881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14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53CF6D-DBE1-4731-A14D-035472B44747}">
  <sheetPr/>
  <sheetViews>
    <sheetView zoomScale="110" workbookViewId="0" zoomToFit="1"/>
  </sheetViews>
  <sheetProtection algorithmName="SHA-512" hashValue="GQC0Q+KGu4Pdc5VyWYqvJGMwr1PKEFB2N4bisCRAXaYA/9uiRgECvyTGDFILgjtA6miI1oL10Rf6gPdstNgdnw==" saltValue="KPfYFCBiELd/yRGnyLd+sA==" spinCount="100000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5983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D9EAEBE-4225-4D36-AC3D-0BD9F45AB3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selection activeCell="C14" sqref="C14"/>
    </sheetView>
  </sheetViews>
  <sheetFormatPr baseColWidth="10" defaultColWidth="10.7109375" defaultRowHeight="12.75" x14ac:dyDescent="0.2"/>
  <cols>
    <col min="1" max="1" width="3.28515625" style="4" customWidth="1"/>
    <col min="2" max="2" width="20.85546875" style="4" customWidth="1"/>
    <col min="3" max="3" width="8.7109375" style="5" customWidth="1"/>
    <col min="4" max="4" width="6.42578125" style="4" bestFit="1" customWidth="1"/>
    <col min="5" max="5" width="6.5703125" style="4" bestFit="1" customWidth="1"/>
    <col min="6" max="7" width="5.5703125" style="4" customWidth="1"/>
    <col min="8" max="10" width="4.85546875" style="4" customWidth="1"/>
    <col min="11" max="19" width="7.140625" style="4" customWidth="1"/>
    <col min="20" max="20" width="8.7109375" style="4" bestFit="1" customWidth="1"/>
    <col min="21" max="16384" width="10.7109375" style="4"/>
  </cols>
  <sheetData>
    <row r="1" spans="1:19" ht="15" x14ac:dyDescent="0.25">
      <c r="A1" s="98" t="s">
        <v>7</v>
      </c>
      <c r="B1" s="99"/>
      <c r="C1" s="45"/>
      <c r="D1" s="102" t="s">
        <v>31</v>
      </c>
      <c r="E1" s="103"/>
      <c r="F1" s="103"/>
      <c r="G1" s="103"/>
      <c r="H1" s="103"/>
      <c r="I1" s="103"/>
      <c r="J1" s="104"/>
      <c r="K1" s="45"/>
      <c r="L1" s="45"/>
      <c r="M1" s="45"/>
      <c r="N1" s="45"/>
      <c r="O1" s="45"/>
      <c r="P1" s="45"/>
      <c r="Q1" s="45"/>
      <c r="R1" s="96" t="s">
        <v>14</v>
      </c>
      <c r="S1" s="97"/>
    </row>
    <row r="2" spans="1:19" ht="100.5" thickBot="1" x14ac:dyDescent="0.25">
      <c r="A2" s="50"/>
      <c r="B2" s="51"/>
      <c r="C2" s="69" t="s">
        <v>34</v>
      </c>
      <c r="D2" s="53" t="s">
        <v>26</v>
      </c>
      <c r="E2" s="54"/>
      <c r="F2" s="54" t="s">
        <v>24</v>
      </c>
      <c r="G2" s="54" t="s">
        <v>25</v>
      </c>
      <c r="H2" s="55"/>
      <c r="I2" s="55"/>
      <c r="J2" s="56"/>
      <c r="K2" s="54" t="s">
        <v>1</v>
      </c>
      <c r="L2" s="54" t="s">
        <v>8</v>
      </c>
      <c r="M2" s="54" t="s">
        <v>16</v>
      </c>
      <c r="N2" s="54" t="s">
        <v>17</v>
      </c>
      <c r="O2" s="54" t="s">
        <v>9</v>
      </c>
      <c r="P2" s="54" t="s">
        <v>18</v>
      </c>
      <c r="Q2" s="54" t="s">
        <v>10</v>
      </c>
      <c r="R2" s="54" t="s">
        <v>11</v>
      </c>
      <c r="S2" s="57" t="s">
        <v>5</v>
      </c>
    </row>
    <row r="3" spans="1:19" ht="13.5" thickBot="1" x14ac:dyDescent="0.25">
      <c r="A3" s="47" t="s">
        <v>6</v>
      </c>
      <c r="B3" s="48" t="s">
        <v>20</v>
      </c>
      <c r="C3" s="49" t="s">
        <v>13</v>
      </c>
      <c r="D3" s="71" t="s">
        <v>12</v>
      </c>
      <c r="E3" s="46" t="s">
        <v>30</v>
      </c>
      <c r="F3" s="100" t="s">
        <v>32</v>
      </c>
      <c r="G3" s="101"/>
      <c r="H3" s="94" t="s">
        <v>33</v>
      </c>
      <c r="I3" s="95"/>
      <c r="J3" s="95"/>
      <c r="K3" s="76">
        <v>10</v>
      </c>
      <c r="L3" s="77">
        <v>15</v>
      </c>
      <c r="M3" s="77">
        <v>20</v>
      </c>
      <c r="N3" s="77">
        <v>30</v>
      </c>
      <c r="O3" s="77">
        <v>40</v>
      </c>
      <c r="P3" s="77">
        <v>60</v>
      </c>
      <c r="Q3" s="77">
        <v>91</v>
      </c>
      <c r="R3" s="77">
        <v>210</v>
      </c>
      <c r="S3" s="78">
        <v>220</v>
      </c>
    </row>
    <row r="4" spans="1:19" ht="16.5" customHeight="1" x14ac:dyDescent="0.2">
      <c r="A4" s="30"/>
      <c r="B4" s="27" t="s">
        <v>0</v>
      </c>
      <c r="C4" s="38">
        <f>ROUND(SUM(C7:C15),0)</f>
        <v>0</v>
      </c>
      <c r="D4" s="13"/>
      <c r="E4" s="10">
        <f>SUM(E7:E15)</f>
        <v>0</v>
      </c>
      <c r="F4" s="16"/>
      <c r="G4" s="19"/>
      <c r="H4" s="39">
        <f>SUM(H7:H15)</f>
        <v>0</v>
      </c>
      <c r="I4" s="19"/>
      <c r="J4" s="19"/>
      <c r="K4" s="21"/>
      <c r="L4" s="21"/>
      <c r="M4" s="21"/>
      <c r="N4" s="21"/>
      <c r="O4" s="21"/>
      <c r="P4" s="21"/>
      <c r="Q4" s="21"/>
      <c r="R4" s="21"/>
      <c r="S4" s="22"/>
    </row>
    <row r="5" spans="1:19" ht="16.5" customHeight="1" x14ac:dyDescent="0.2">
      <c r="A5" s="31"/>
      <c r="B5" s="28" t="s">
        <v>21</v>
      </c>
      <c r="C5" s="40">
        <f>ROUND(SUM(C8:C15),0)</f>
        <v>0</v>
      </c>
      <c r="D5" s="14"/>
      <c r="E5" s="17"/>
      <c r="F5" s="8">
        <f>SUM(F7:F15)</f>
        <v>0</v>
      </c>
      <c r="G5" s="20"/>
      <c r="H5" s="17"/>
      <c r="I5" s="17">
        <f>SUM(I7:I15)</f>
        <v>0</v>
      </c>
      <c r="J5" s="17"/>
      <c r="K5" s="23"/>
      <c r="L5" s="75" t="s">
        <v>22</v>
      </c>
      <c r="M5" s="23"/>
      <c r="N5" s="23"/>
      <c r="O5" s="23"/>
      <c r="P5" s="23"/>
      <c r="Q5" s="23"/>
      <c r="R5" s="23"/>
      <c r="S5" s="24"/>
    </row>
    <row r="6" spans="1:19" ht="16.5" customHeight="1" thickBot="1" x14ac:dyDescent="0.25">
      <c r="A6" s="32"/>
      <c r="B6" s="29" t="s">
        <v>21</v>
      </c>
      <c r="C6" s="41">
        <f>ROUND(SUM(C9:C15),0)</f>
        <v>0</v>
      </c>
      <c r="D6" s="15"/>
      <c r="E6" s="18"/>
      <c r="F6" s="18"/>
      <c r="G6" s="9">
        <f>SUM(G7:G15)</f>
        <v>0</v>
      </c>
      <c r="H6" s="18"/>
      <c r="I6" s="18"/>
      <c r="J6" s="18">
        <f>SUM(J7:J15)</f>
        <v>0</v>
      </c>
      <c r="K6" s="25"/>
      <c r="L6" s="25" t="s">
        <v>23</v>
      </c>
      <c r="M6" s="25"/>
      <c r="N6" s="25"/>
      <c r="O6" s="25"/>
      <c r="P6" s="25"/>
      <c r="Q6" s="25"/>
      <c r="R6" s="25"/>
      <c r="S6" s="26"/>
    </row>
    <row r="7" spans="1:19" x14ac:dyDescent="0.2">
      <c r="A7" s="30">
        <v>10</v>
      </c>
      <c r="B7" s="21" t="s">
        <v>1</v>
      </c>
      <c r="C7" s="2"/>
      <c r="D7" s="72"/>
      <c r="E7" s="10"/>
      <c r="F7" s="10"/>
      <c r="G7" s="10"/>
      <c r="H7" s="11"/>
      <c r="I7" s="11"/>
      <c r="J7" s="11"/>
      <c r="K7" s="105">
        <f>SUM(L7:S7)</f>
        <v>0</v>
      </c>
      <c r="L7" s="58" t="str">
        <f>IF(C8&gt;0,ROUND($C$4*H$8,0),"-")</f>
        <v>-</v>
      </c>
      <c r="M7" s="58" t="str">
        <f>IF(C9&gt;0,ROUND($C$4*H$9,0),"-")</f>
        <v>-</v>
      </c>
      <c r="N7" s="58" t="str">
        <f>IF(C10&gt;0,ROUND($C$4*H$10,0),"-")</f>
        <v>-</v>
      </c>
      <c r="O7" s="58" t="str">
        <f>IF(C11&gt;0,ROUND($C$4*H$11,0),"-")</f>
        <v>-</v>
      </c>
      <c r="P7" s="58" t="str">
        <f>IF(C12&gt;0,ROUND($C$4*H$12,0),"-")</f>
        <v>-</v>
      </c>
      <c r="Q7" s="58" t="str">
        <f>IF(C13&gt;0,ROUND($C$4*H$13,0),"-")</f>
        <v>-</v>
      </c>
      <c r="R7" s="58" t="str">
        <f>IF(C14&gt;0,ROUND($C$4*H$14,0),"-")</f>
        <v>-</v>
      </c>
      <c r="S7" s="59" t="str">
        <f>IF(C15&gt;0,C4-SUM((L7:R7)),"-")</f>
        <v>-</v>
      </c>
    </row>
    <row r="8" spans="1:19" x14ac:dyDescent="0.2">
      <c r="A8" s="31">
        <v>15</v>
      </c>
      <c r="B8" s="23" t="s">
        <v>8</v>
      </c>
      <c r="C8" s="1"/>
      <c r="D8" s="73">
        <v>1</v>
      </c>
      <c r="E8" s="8">
        <f>C8</f>
        <v>0</v>
      </c>
      <c r="F8" s="8"/>
      <c r="G8" s="8"/>
      <c r="H8" s="12" t="str">
        <f>IF($C8&gt;0,(E8/E$4),"-")</f>
        <v>-</v>
      </c>
      <c r="I8" s="12"/>
      <c r="J8" s="12"/>
      <c r="K8" s="60"/>
      <c r="L8" s="61">
        <f>SUM(M8:S8)</f>
        <v>0</v>
      </c>
      <c r="M8" s="62" t="str">
        <f>IF(C9&gt;0,ROUND(C5*I9,0),"-")</f>
        <v>-</v>
      </c>
      <c r="N8" s="62" t="str">
        <f>IF(C10&gt;0,ROUND(C5*I10,0),"-")</f>
        <v>-</v>
      </c>
      <c r="O8" s="62" t="str">
        <f>IF(C11&gt;0,ROUND(C5*I11,0),"-")</f>
        <v>-</v>
      </c>
      <c r="P8" s="62" t="str">
        <f>IF(C12&gt;0,ROUND(C5*I12,0),"-")</f>
        <v>-</v>
      </c>
      <c r="Q8" s="62" t="str">
        <f>IF(C13&gt;0,ROUND(C5*I13,0),"-")</f>
        <v>-</v>
      </c>
      <c r="R8" s="62" t="str">
        <f>IF(C14&gt;0,ROUND(C5*I14,0),"-")</f>
        <v>-</v>
      </c>
      <c r="S8" s="63" t="str">
        <f>IF(C15&gt;0,C5-SUM(M8:R8),"-")</f>
        <v>-</v>
      </c>
    </row>
    <row r="9" spans="1:19" x14ac:dyDescent="0.2">
      <c r="A9" s="31">
        <v>20</v>
      </c>
      <c r="B9" s="23" t="s">
        <v>2</v>
      </c>
      <c r="C9" s="1"/>
      <c r="D9" s="73">
        <v>1</v>
      </c>
      <c r="E9" s="8">
        <f t="shared" ref="E9:E15" si="0">C9</f>
        <v>0</v>
      </c>
      <c r="F9" s="8">
        <f>C9*D9</f>
        <v>0</v>
      </c>
      <c r="G9" s="8"/>
      <c r="H9" s="12" t="str">
        <f t="shared" ref="H9:H15" si="1">IF($C9&gt;0,($E9/$E$4),"-")</f>
        <v>-</v>
      </c>
      <c r="I9" s="12" t="str">
        <f t="shared" ref="I9:I15" si="2">IF($C9&gt;0,(F9/F$5),"-")</f>
        <v>-</v>
      </c>
      <c r="J9" s="12"/>
      <c r="K9" s="60"/>
      <c r="L9" s="61"/>
      <c r="M9" s="61">
        <f>SUM(N9:S10)</f>
        <v>0</v>
      </c>
      <c r="N9" s="62" t="str">
        <f>IF(C10&gt;0,ROUND(C6*J10,0),"-")</f>
        <v>-</v>
      </c>
      <c r="O9" s="62" t="str">
        <f>IF(C11&gt;0,ROUND(C6*J11,0),"-")</f>
        <v>-</v>
      </c>
      <c r="P9" s="62" t="str">
        <f>IF(C12&gt;0,ROUND(C6*J12,0),"-")</f>
        <v>-</v>
      </c>
      <c r="Q9" s="62" t="str">
        <f>IF(C13&gt;0,ROUND(C6*J13,0),"-")</f>
        <v>-</v>
      </c>
      <c r="R9" s="62" t="str">
        <f>IF(C14&gt;0,ROUND(C6*J14,0),"-")</f>
        <v>-</v>
      </c>
      <c r="S9" s="63" t="str">
        <f>IF(C15&gt;0,C6-SUM(N9:R9),"-")</f>
        <v>-</v>
      </c>
    </row>
    <row r="10" spans="1:19" x14ac:dyDescent="0.2">
      <c r="A10" s="31">
        <v>30</v>
      </c>
      <c r="B10" s="23" t="s">
        <v>3</v>
      </c>
      <c r="C10" s="1"/>
      <c r="D10" s="73">
        <v>1</v>
      </c>
      <c r="E10" s="8">
        <f t="shared" si="0"/>
        <v>0</v>
      </c>
      <c r="F10" s="8">
        <f t="shared" ref="F10:F15" si="3">C10*D10</f>
        <v>0</v>
      </c>
      <c r="G10" s="8">
        <f>C10*D10</f>
        <v>0</v>
      </c>
      <c r="H10" s="12" t="str">
        <f t="shared" si="1"/>
        <v>-</v>
      </c>
      <c r="I10" s="12" t="str">
        <f t="shared" si="2"/>
        <v>-</v>
      </c>
      <c r="J10" s="12" t="str">
        <f t="shared" ref="J10:J15" si="4">IF($C10&gt;0,(G10/G$6),"-")</f>
        <v>-</v>
      </c>
      <c r="K10" s="64"/>
      <c r="L10" s="61"/>
      <c r="M10" s="61"/>
      <c r="N10" s="61"/>
      <c r="O10" s="61"/>
      <c r="P10" s="61"/>
      <c r="Q10" s="61"/>
      <c r="R10" s="61"/>
      <c r="S10" s="65"/>
    </row>
    <row r="11" spans="1:19" x14ac:dyDescent="0.2">
      <c r="A11" s="31">
        <v>40</v>
      </c>
      <c r="B11" s="23" t="s">
        <v>9</v>
      </c>
      <c r="C11" s="1"/>
      <c r="D11" s="73">
        <v>2.5</v>
      </c>
      <c r="E11" s="8">
        <f t="shared" si="0"/>
        <v>0</v>
      </c>
      <c r="F11" s="8">
        <f t="shared" si="3"/>
        <v>0</v>
      </c>
      <c r="G11" s="8">
        <f t="shared" ref="G11:G15" si="5">C11*D11</f>
        <v>0</v>
      </c>
      <c r="H11" s="12" t="str">
        <f t="shared" si="1"/>
        <v>-</v>
      </c>
      <c r="I11" s="12" t="str">
        <f t="shared" si="2"/>
        <v>-</v>
      </c>
      <c r="J11" s="12" t="str">
        <f t="shared" si="4"/>
        <v>-</v>
      </c>
      <c r="K11" s="64"/>
      <c r="L11" s="61"/>
      <c r="M11" s="61"/>
      <c r="N11" s="61"/>
      <c r="O11" s="61"/>
      <c r="P11" s="61"/>
      <c r="Q11" s="61"/>
      <c r="R11" s="61"/>
      <c r="S11" s="65"/>
    </row>
    <row r="12" spans="1:19" x14ac:dyDescent="0.2">
      <c r="A12" s="31">
        <v>60</v>
      </c>
      <c r="B12" s="23" t="s">
        <v>4</v>
      </c>
      <c r="C12" s="1"/>
      <c r="D12" s="73">
        <v>2.5</v>
      </c>
      <c r="E12" s="8">
        <f t="shared" si="0"/>
        <v>0</v>
      </c>
      <c r="F12" s="8">
        <f t="shared" si="3"/>
        <v>0</v>
      </c>
      <c r="G12" s="8">
        <f t="shared" si="5"/>
        <v>0</v>
      </c>
      <c r="H12" s="12" t="str">
        <f t="shared" si="1"/>
        <v>-</v>
      </c>
      <c r="I12" s="12" t="str">
        <f t="shared" si="2"/>
        <v>-</v>
      </c>
      <c r="J12" s="12" t="str">
        <f t="shared" si="4"/>
        <v>-</v>
      </c>
      <c r="K12" s="64"/>
      <c r="L12" s="61"/>
      <c r="M12" s="61"/>
      <c r="N12" s="61"/>
      <c r="O12" s="61"/>
      <c r="P12" s="61"/>
      <c r="Q12" s="61"/>
      <c r="R12" s="61"/>
      <c r="S12" s="65"/>
    </row>
    <row r="13" spans="1:19" x14ac:dyDescent="0.2">
      <c r="A13" s="31">
        <v>91</v>
      </c>
      <c r="B13" s="23" t="s">
        <v>10</v>
      </c>
      <c r="C13" s="1"/>
      <c r="D13" s="73">
        <v>1</v>
      </c>
      <c r="E13" s="8">
        <f t="shared" si="0"/>
        <v>0</v>
      </c>
      <c r="F13" s="8">
        <f t="shared" si="3"/>
        <v>0</v>
      </c>
      <c r="G13" s="8">
        <f t="shared" si="5"/>
        <v>0</v>
      </c>
      <c r="H13" s="12" t="str">
        <f t="shared" si="1"/>
        <v>-</v>
      </c>
      <c r="I13" s="12" t="str">
        <f t="shared" si="2"/>
        <v>-</v>
      </c>
      <c r="J13" s="12" t="str">
        <f t="shared" si="4"/>
        <v>-</v>
      </c>
      <c r="K13" s="64"/>
      <c r="L13" s="61"/>
      <c r="M13" s="61"/>
      <c r="N13" s="61"/>
      <c r="O13" s="61"/>
      <c r="P13" s="61"/>
      <c r="Q13" s="61"/>
      <c r="R13" s="61"/>
      <c r="S13" s="65"/>
    </row>
    <row r="14" spans="1:19" x14ac:dyDescent="0.2">
      <c r="A14" s="31">
        <v>210</v>
      </c>
      <c r="B14" s="23" t="s">
        <v>11</v>
      </c>
      <c r="C14" s="1"/>
      <c r="D14" s="73">
        <v>2</v>
      </c>
      <c r="E14" s="8">
        <f t="shared" si="0"/>
        <v>0</v>
      </c>
      <c r="F14" s="8">
        <f t="shared" si="3"/>
        <v>0</v>
      </c>
      <c r="G14" s="8">
        <f t="shared" si="5"/>
        <v>0</v>
      </c>
      <c r="H14" s="12" t="str">
        <f t="shared" si="1"/>
        <v>-</v>
      </c>
      <c r="I14" s="12" t="str">
        <f t="shared" si="2"/>
        <v>-</v>
      </c>
      <c r="J14" s="12" t="str">
        <f t="shared" si="4"/>
        <v>-</v>
      </c>
      <c r="K14" s="64"/>
      <c r="L14" s="61"/>
      <c r="M14" s="61"/>
      <c r="N14" s="61"/>
      <c r="O14" s="61"/>
      <c r="P14" s="61"/>
      <c r="Q14" s="61"/>
      <c r="R14" s="61"/>
      <c r="S14" s="65"/>
    </row>
    <row r="15" spans="1:19" ht="13.5" thickBot="1" x14ac:dyDescent="0.25">
      <c r="A15" s="32">
        <v>220</v>
      </c>
      <c r="B15" s="25" t="s">
        <v>5</v>
      </c>
      <c r="C15" s="3"/>
      <c r="D15" s="74">
        <v>1</v>
      </c>
      <c r="E15" s="9">
        <f t="shared" si="0"/>
        <v>0</v>
      </c>
      <c r="F15" s="9">
        <f t="shared" si="3"/>
        <v>0</v>
      </c>
      <c r="G15" s="9">
        <f t="shared" si="5"/>
        <v>0</v>
      </c>
      <c r="H15" s="42" t="str">
        <f t="shared" si="1"/>
        <v>-</v>
      </c>
      <c r="I15" s="42" t="str">
        <f t="shared" si="2"/>
        <v>-</v>
      </c>
      <c r="J15" s="42" t="str">
        <f t="shared" si="4"/>
        <v>-</v>
      </c>
      <c r="K15" s="66"/>
      <c r="L15" s="67"/>
      <c r="M15" s="67"/>
      <c r="N15" s="67"/>
      <c r="O15" s="67"/>
      <c r="P15" s="67"/>
      <c r="Q15" s="67"/>
      <c r="R15" s="67"/>
      <c r="S15" s="68"/>
    </row>
    <row r="16" spans="1:19" ht="13.5" thickBot="1" x14ac:dyDescent="0.25">
      <c r="A16" s="80"/>
      <c r="B16" s="80" t="s">
        <v>35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2" ht="99.75" x14ac:dyDescent="0.2">
      <c r="A17" s="30"/>
      <c r="B17" s="34" t="s">
        <v>27</v>
      </c>
      <c r="C17" s="79" t="s">
        <v>29</v>
      </c>
      <c r="D17" s="21"/>
      <c r="E17" s="21"/>
      <c r="F17" s="21"/>
      <c r="G17" s="21"/>
      <c r="H17" s="21"/>
      <c r="I17" s="21"/>
      <c r="J17" s="21"/>
      <c r="K17" s="21"/>
      <c r="L17" s="35" t="str">
        <f>L2</f>
        <v>Energie, Heizung, Wasser</v>
      </c>
      <c r="M17" s="35" t="str">
        <f t="shared" ref="M17:S17" si="6">M2</f>
        <v>Technik</v>
      </c>
      <c r="N17" s="35" t="str">
        <f t="shared" si="6"/>
        <v>Verwaltung</v>
      </c>
      <c r="O17" s="35" t="str">
        <f t="shared" si="6"/>
        <v>Hauswirtschaft Allgemein</v>
      </c>
      <c r="P17" s="35" t="str">
        <f t="shared" si="6"/>
        <v>Verpflegung</v>
      </c>
      <c r="Q17" s="35" t="str">
        <f t="shared" si="6"/>
        <v>Aktivierung</v>
      </c>
      <c r="R17" s="35" t="str">
        <f t="shared" si="6"/>
        <v>Pflege Allgemein</v>
      </c>
      <c r="S17" s="36" t="str">
        <f t="shared" si="6"/>
        <v>Pension</v>
      </c>
    </row>
    <row r="18" spans="1:22" ht="13.5" thickBot="1" x14ac:dyDescent="0.25">
      <c r="A18" s="31"/>
      <c r="B18" s="23" t="s">
        <v>19</v>
      </c>
      <c r="C18" s="70" t="s">
        <v>36</v>
      </c>
      <c r="D18" s="23"/>
      <c r="E18" s="23"/>
      <c r="F18" s="23"/>
      <c r="G18" s="23"/>
      <c r="H18" s="23"/>
      <c r="I18" s="23"/>
      <c r="J18" s="23"/>
      <c r="K18" s="91" t="str">
        <f>IF(K19&gt;0,SUM(L18:S18),"-")</f>
        <v>-</v>
      </c>
      <c r="L18" s="81" t="str">
        <f>IF(L19&gt;0,L19/$C$19,"-")</f>
        <v>-</v>
      </c>
      <c r="M18" s="81" t="str">
        <f t="shared" ref="M18:S18" si="7">IF(M19&gt;0,M19/$C$19,"-")</f>
        <v>-</v>
      </c>
      <c r="N18" s="81" t="str">
        <f t="shared" si="7"/>
        <v>-</v>
      </c>
      <c r="O18" s="81" t="str">
        <f t="shared" si="7"/>
        <v>-</v>
      </c>
      <c r="P18" s="81" t="str">
        <f t="shared" si="7"/>
        <v>-</v>
      </c>
      <c r="Q18" s="81" t="str">
        <f t="shared" si="7"/>
        <v>-</v>
      </c>
      <c r="R18" s="81" t="str">
        <f t="shared" si="7"/>
        <v>-</v>
      </c>
      <c r="S18" s="82" t="str">
        <f t="shared" si="7"/>
        <v>-</v>
      </c>
    </row>
    <row r="19" spans="1:22" x14ac:dyDescent="0.2">
      <c r="A19" s="87"/>
      <c r="B19" s="88" t="s">
        <v>15</v>
      </c>
      <c r="C19" s="89">
        <f>SUM(C20:C22)</f>
        <v>0</v>
      </c>
      <c r="D19" s="88" t="s">
        <v>28</v>
      </c>
      <c r="E19" s="88"/>
      <c r="F19" s="88"/>
      <c r="G19" s="88"/>
      <c r="H19" s="88"/>
      <c r="I19" s="88"/>
      <c r="J19" s="88"/>
      <c r="K19" s="89">
        <f>SUM(L19:S19)</f>
        <v>0</v>
      </c>
      <c r="L19" s="89">
        <f t="shared" ref="L19:S19" si="8">SUM(L20:L22)</f>
        <v>0</v>
      </c>
      <c r="M19" s="89">
        <f t="shared" si="8"/>
        <v>0</v>
      </c>
      <c r="N19" s="89">
        <f t="shared" si="8"/>
        <v>0</v>
      </c>
      <c r="O19" s="89">
        <f t="shared" si="8"/>
        <v>0</v>
      </c>
      <c r="P19" s="89">
        <f t="shared" si="8"/>
        <v>0</v>
      </c>
      <c r="Q19" s="89">
        <f t="shared" si="8"/>
        <v>0</v>
      </c>
      <c r="R19" s="89">
        <f t="shared" si="8"/>
        <v>0</v>
      </c>
      <c r="S19" s="90">
        <f t="shared" si="8"/>
        <v>0</v>
      </c>
      <c r="T19" s="5"/>
      <c r="U19" s="5"/>
      <c r="V19" s="5"/>
    </row>
    <row r="20" spans="1:22" x14ac:dyDescent="0.2">
      <c r="A20" s="31">
        <v>10</v>
      </c>
      <c r="B20" s="23" t="s">
        <v>1</v>
      </c>
      <c r="C20" s="92"/>
      <c r="D20" s="83" t="str">
        <f>IF($K$19=0,"-",C20-SUM(K20:S20))</f>
        <v>-</v>
      </c>
      <c r="E20" s="23"/>
      <c r="F20" s="23"/>
      <c r="G20" s="23"/>
      <c r="H20" s="23"/>
      <c r="I20" s="23"/>
      <c r="J20" s="23"/>
      <c r="K20" s="33"/>
      <c r="L20" s="83" t="str">
        <f>IF(C8&gt;0,($C20/$C4)*L7,"-")</f>
        <v>-</v>
      </c>
      <c r="M20" s="83" t="str">
        <f>IF(C9&gt;0,($C20/$C4)*M7,"-")</f>
        <v>-</v>
      </c>
      <c r="N20" s="83" t="str">
        <f>IF(C10&gt;0,($C20/$C4)*N7,"-")</f>
        <v>-</v>
      </c>
      <c r="O20" s="83" t="str">
        <f>IF(C11&gt;0,($C20/$C4)*O7,"-")</f>
        <v>-</v>
      </c>
      <c r="P20" s="83" t="str">
        <f>IF(C12&gt;0,($C20/$C4)*P7,"-")</f>
        <v>-</v>
      </c>
      <c r="Q20" s="83" t="str">
        <f>IF(C13,($C20/$C4)*Q7,"-")</f>
        <v>-</v>
      </c>
      <c r="R20" s="83" t="str">
        <f>IF(C14&gt;0,($C20/$C4)*R7,"-")</f>
        <v>-</v>
      </c>
      <c r="S20" s="84" t="str">
        <f>IF(C15&gt;0,($C20/$C4)*S7,"-")</f>
        <v>-</v>
      </c>
      <c r="T20" s="5"/>
      <c r="U20" s="5"/>
      <c r="V20" s="5"/>
    </row>
    <row r="21" spans="1:22" x14ac:dyDescent="0.2">
      <c r="A21" s="31">
        <v>15</v>
      </c>
      <c r="B21" s="23" t="s">
        <v>8</v>
      </c>
      <c r="C21" s="92"/>
      <c r="D21" s="83" t="str">
        <f>IF($L$19=0,"-",C21-SUM(K21:S21))</f>
        <v>-</v>
      </c>
      <c r="E21" s="23"/>
      <c r="F21" s="23"/>
      <c r="G21" s="23"/>
      <c r="H21" s="23"/>
      <c r="I21" s="23"/>
      <c r="J21" s="23"/>
      <c r="K21" s="33"/>
      <c r="L21" s="83"/>
      <c r="M21" s="83" t="str">
        <f>IF(C9&gt;0,($C21/$C5)*M8,"-")</f>
        <v>-</v>
      </c>
      <c r="N21" s="83" t="str">
        <f>IF(C10&gt;0,($C21/$C5)*N8,"-")</f>
        <v>-</v>
      </c>
      <c r="O21" s="83" t="str">
        <f>IF(C11&gt;0,($C21/$C5)*O8,"-")</f>
        <v>-</v>
      </c>
      <c r="P21" s="83" t="str">
        <f>IF(C12&gt;0,($C21/$C5)*P8,"-")</f>
        <v>-</v>
      </c>
      <c r="Q21" s="83" t="str">
        <f>IF(C13&gt;0,($C21/$C5)*Q8,"-")</f>
        <v>-</v>
      </c>
      <c r="R21" s="83" t="str">
        <f>IF(C14&gt;0,($C21/$C5)*R8,"-")</f>
        <v>-</v>
      </c>
      <c r="S21" s="84" t="str">
        <f>IF(C15&gt;0,($C21/$C5)*S8,"-")</f>
        <v>-</v>
      </c>
      <c r="U21" s="5"/>
      <c r="V21" s="5"/>
    </row>
    <row r="22" spans="1:22" ht="13.5" thickBot="1" x14ac:dyDescent="0.25">
      <c r="A22" s="32">
        <v>20</v>
      </c>
      <c r="B22" s="25" t="s">
        <v>2</v>
      </c>
      <c r="C22" s="93"/>
      <c r="D22" s="85" t="str">
        <f>IF($M$19=0,"-",C22-SUM(K22:S22))</f>
        <v>-</v>
      </c>
      <c r="E22" s="25"/>
      <c r="F22" s="25"/>
      <c r="G22" s="25"/>
      <c r="H22" s="25"/>
      <c r="I22" s="25"/>
      <c r="J22" s="25"/>
      <c r="K22" s="37"/>
      <c r="L22" s="85"/>
      <c r="M22" s="85"/>
      <c r="N22" s="85" t="str">
        <f>IF(C10&gt;0,($C22/$C6)*N9,"-")</f>
        <v>-</v>
      </c>
      <c r="O22" s="85" t="str">
        <f>IF(C11&gt;0,($C22/$C6)*O9,"-")</f>
        <v>-</v>
      </c>
      <c r="P22" s="85" t="str">
        <f>IF(C12&gt;0,($C22/$C6)*P9,"-")</f>
        <v>-</v>
      </c>
      <c r="Q22" s="85" t="str">
        <f>IF(C13&gt;0,($C22/$C6)*Q9,"-")</f>
        <v>-</v>
      </c>
      <c r="R22" s="85" t="str">
        <f>IF(C14&gt;0,($C22/$C6)*R9,"-")</f>
        <v>-</v>
      </c>
      <c r="S22" s="86" t="str">
        <f>IF(C15&gt;0,($C22/$C6)*S9,"-")</f>
        <v>-</v>
      </c>
      <c r="U22" s="5"/>
      <c r="V22" s="5"/>
    </row>
    <row r="23" spans="1:22" x14ac:dyDescent="0.2">
      <c r="U23" s="5"/>
      <c r="V23" s="5"/>
    </row>
    <row r="24" spans="1:22" x14ac:dyDescent="0.2">
      <c r="L24" s="43"/>
      <c r="M24" s="43"/>
      <c r="N24" s="43"/>
      <c r="O24" s="43"/>
      <c r="P24" s="43"/>
      <c r="Q24" s="43"/>
      <c r="R24" s="43"/>
      <c r="S24" s="43"/>
      <c r="U24" s="5"/>
      <c r="V24" s="5"/>
    </row>
    <row r="25" spans="1:22" x14ac:dyDescent="0.2">
      <c r="L25" s="44"/>
      <c r="M25" s="44"/>
      <c r="N25" s="44"/>
      <c r="O25" s="44"/>
      <c r="P25" s="44"/>
      <c r="Q25" s="44"/>
      <c r="R25" s="44"/>
      <c r="S25" s="44"/>
      <c r="T25" s="5"/>
      <c r="U25" s="5"/>
      <c r="V25" s="5"/>
    </row>
    <row r="26" spans="1:22" x14ac:dyDescent="0.2">
      <c r="L26" s="44"/>
      <c r="M26" s="44"/>
      <c r="N26" s="44"/>
      <c r="O26" s="44"/>
      <c r="P26" s="44"/>
      <c r="Q26" s="44"/>
      <c r="R26" s="44"/>
      <c r="S26" s="44"/>
    </row>
    <row r="27" spans="1:22" x14ac:dyDescent="0.2">
      <c r="L27" s="44"/>
      <c r="M27" s="44"/>
      <c r="N27" s="44"/>
      <c r="O27" s="44"/>
      <c r="P27" s="44"/>
      <c r="Q27" s="44"/>
      <c r="R27" s="44"/>
      <c r="S27" s="44"/>
    </row>
    <row r="28" spans="1:22" x14ac:dyDescent="0.2">
      <c r="L28" s="44"/>
      <c r="M28" s="44"/>
      <c r="N28" s="44"/>
      <c r="O28" s="44"/>
      <c r="P28" s="44"/>
      <c r="Q28" s="44"/>
      <c r="R28" s="44"/>
      <c r="S28" s="44"/>
    </row>
    <row r="30" spans="1:22" x14ac:dyDescent="0.2"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4" spans="18:18" x14ac:dyDescent="0.2">
      <c r="R34" s="52"/>
    </row>
  </sheetData>
  <sheetProtection algorithmName="SHA-512" hashValue="Pwpg+QfCBDirIYMdUyaexO3557YrGw1XtDMQZ65o9l7TVUOFQeWTME4nz2HkcyqyHIVAULd9Tysmpxp8c6PzOQ==" saltValue="JF3CWNruI5nl43QaFUqJ5g==" spinCount="100000" sheet="1" objects="1" scenarios="1"/>
  <mergeCells count="5">
    <mergeCell ref="H3:J3"/>
    <mergeCell ref="R1:S1"/>
    <mergeCell ref="A1:B1"/>
    <mergeCell ref="F3:G3"/>
    <mergeCell ref="D1:J1"/>
  </mergeCells>
  <phoneticPr fontId="0" type="noConversion"/>
  <conditionalFormatting sqref="K10:S15 L7:S7 K8 M8:S8 K9:L9 N9:S9">
    <cfRule type="cellIs" dxfId="3" priority="14" operator="greaterThan">
      <formula>0</formula>
    </cfRule>
    <cfRule type="cellIs" dxfId="2" priority="15" operator="lessThan">
      <formula>0.000001</formula>
    </cfRule>
  </conditionalFormatting>
  <conditionalFormatting sqref="C7:C15">
    <cfRule type="cellIs" dxfId="1" priority="2" operator="greaterThan">
      <formula>0</formula>
    </cfRule>
  </conditionalFormatting>
  <conditionalFormatting sqref="C20:C22">
    <cfRule type="cellIs" dxfId="0" priority="1" operator="greaterThan">
      <formula>0</formula>
    </cfRule>
  </conditionalFormatting>
  <printOptions horizontalCentered="1"/>
  <pageMargins left="0.63" right="0.49" top="0.82677165354330717" bottom="0.78740157480314965" header="0.51181102362204722" footer="0.51181102362204722"/>
  <pageSetup paperSize="9" orientation="landscape" r:id="rId1"/>
  <headerFooter>
    <oddHeader xml:space="preserve">&amp;R&amp;8Curaviva Zentralschweiz | Konferenz
&amp;10
</oddHeader>
    <oddFooter>&amp;LAusdruck: &amp;D&amp;C&amp;P&amp;R&amp;A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 1</vt:lpstr>
      <vt:lpstr>Wirkung der Schlüssel</vt:lpstr>
      <vt:lpstr>'Formular 1'!Druckbereich</vt:lpstr>
    </vt:vector>
  </TitlesOfParts>
  <Company>6023 Rothenburg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Noldi Hess</cp:lastModifiedBy>
  <cp:lastPrinted>2022-01-07T14:08:45Z</cp:lastPrinted>
  <dcterms:created xsi:type="dcterms:W3CDTF">2002-11-15T10:20:20Z</dcterms:created>
  <dcterms:modified xsi:type="dcterms:W3CDTF">2022-01-07T14:09:04Z</dcterms:modified>
</cp:coreProperties>
</file>